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2"/>
  </bookViews>
  <sheets>
    <sheet name="дод.1" sheetId="1" r:id="rId1"/>
    <sheet name="дод.2" sheetId="2" r:id="rId2"/>
    <sheet name="дод.3" sheetId="3" r:id="rId3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'дод.2'!$7:$11</definedName>
    <definedName name="_xlnm.Print_Area" localSheetId="0">'дод.1'!$A$2:$F$79</definedName>
    <definedName name="_xlnm.Print_Area" localSheetId="1">'дод.2'!$A$1:$T$190</definedName>
    <definedName name="_xlnm.Print_Area" localSheetId="2">'дод.3'!$B$1:$R$17</definedName>
  </definedNames>
  <calcPr fullCalcOnLoad="1"/>
</workbook>
</file>

<file path=xl/sharedStrings.xml><?xml version="1.0" encoding="utf-8"?>
<sst xmlns="http://schemas.openxmlformats.org/spreadsheetml/2006/main" count="706" uniqueCount="485">
  <si>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</si>
  <si>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</si>
  <si>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</si>
  <si>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Сектор культури Новгород-Сіверської районної державної адміністрації  Чернігівської області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</si>
  <si>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</si>
  <si>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</si>
  <si>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</si>
  <si>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</si>
  <si>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</si>
  <si>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</si>
  <si>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</si>
  <si>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</si>
  <si>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</si>
  <si>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</si>
  <si>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</si>
  <si>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</si>
  <si>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</si>
  <si>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</si>
  <si>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</si>
  <si>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</si>
  <si>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</si>
  <si>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</si>
  <si>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</si>
  <si>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</si>
  <si>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</si>
  <si>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</si>
  <si>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</si>
  <si>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</si>
  <si>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</si>
  <si>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</si>
  <si>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</si>
  <si>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</si>
  <si>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</si>
  <si>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</si>
  <si>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</si>
  <si>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 xml:space="preserve">                                          Доходи районного бюджету на 2021 рік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</si>
  <si>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</si>
  <si>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Усього доходів (без урахування міжбюджетних трансфертів)</t>
  </si>
  <si>
    <t>Адміністративний збір за державну реєстрацію речових прав на нерухоме майно та їх обтяжень</t>
  </si>
  <si>
    <r>
      <t>РОЗПОДІЛ</t>
    </r>
    <r>
      <rPr>
        <b/>
        <sz val="14"/>
        <color indexed="8"/>
        <rFont val="Times New Roman"/>
        <family val="1"/>
      </rPr>
      <t xml:space="preserve">
видатків районного бюджету Новгород-Сіверського району на 2021 рік</t>
    </r>
  </si>
  <si>
    <t xml:space="preserve">Кредитування районного бюджету Новгород-Сіверського району у 2021 році 
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</si>
  <si>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</si>
  <si>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</si>
  <si>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</si>
  <si>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</si>
  <si>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0117670</t>
  </si>
  <si>
    <t>7670</t>
  </si>
  <si>
    <t>Внески до статутного капіталу суб'єктів господарювання</t>
  </si>
  <si>
    <t>0110150</t>
  </si>
  <si>
    <t>0150</t>
  </si>
  <si>
    <t>3230</t>
  </si>
  <si>
    <t>Інші  заклади та заходи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</si>
  <si>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</si>
  <si>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</si>
  <si>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</si>
  <si>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</si>
  <si>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</si>
  <si>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</si>
  <si>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</si>
  <si>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</si>
  <si>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</si>
  <si>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</si>
  <si>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</si>
  <si>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</si>
  <si>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</si>
  <si>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</si>
  <si>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</si>
  <si>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 xml:space="preserve">Надання соціальних та реабілітаційних послуг громадянам похилого віку, інваллідам, дітям- інвалідам в установах соціального обслуговування 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</si>
  <si>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</si>
  <si>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</si>
  <si>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</si>
  <si>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</si>
  <si>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</si>
  <si>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</si>
  <si>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</si>
  <si>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</si>
  <si>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</si>
  <si>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</si>
  <si>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</si>
  <si>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</si>
  <si>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</si>
  <si>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</si>
  <si>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</si>
  <si>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</si>
  <si>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</si>
  <si>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</si>
  <si>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</si>
  <si>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</si>
  <si>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</si>
  <si>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</si>
  <si>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</si>
  <si>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</si>
  <si>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</si>
  <si>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</si>
  <si>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</si>
  <si>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</si>
  <si>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</si>
  <si>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</si>
  <si>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</si>
  <si>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</si>
  <si>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</si>
  <si>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</si>
  <si>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</si>
  <si>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</si>
  <si>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</si>
  <si>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</si>
  <si>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</si>
  <si>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</si>
  <si>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</si>
  <si>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</si>
  <si>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</si>
  <si>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</si>
  <si>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</si>
  <si>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</si>
  <si>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</si>
  <si>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</si>
  <si>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</si>
  <si>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</si>
  <si>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</si>
  <si>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</si>
  <si>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</si>
  <si>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</si>
  <si>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</si>
  <si>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</si>
  <si>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</si>
  <si>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</si>
  <si>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</si>
  <si>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</si>
  <si>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</si>
  <si>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</si>
  <si>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</si>
  <si>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</si>
  <si>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</si>
  <si>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Сектор культури Новгород-Сіверської  районної державної адміністрції Чернігівської області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</si>
  <si>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</si>
  <si>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</si>
  <si>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</si>
  <si>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</si>
  <si>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t>Надання  субсидій населенню на придбання твердого та рідкого пічного побутового палива і скрапленого газу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</si>
  <si>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</si>
  <si>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</si>
  <si>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</si>
  <si>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</si>
  <si>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</si>
  <si>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</si>
  <si>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</si>
  <si>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</si>
  <si>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</si>
  <si>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</si>
  <si>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</si>
  <si>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</si>
  <si>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</si>
  <si>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</si>
  <si>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</si>
  <si>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</si>
  <si>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</si>
  <si>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</si>
  <si>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</si>
  <si>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</si>
  <si>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</si>
  <si>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</si>
  <si>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</si>
  <si>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</si>
  <si>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</si>
  <si>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</si>
  <si>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</si>
  <si>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</si>
  <si>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</si>
  <si>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</si>
  <si>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>0218832</t>
  </si>
  <si>
    <t>Новгород-Сіверська районна рада Чернігівської області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</si>
  <si>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</si>
  <si>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</si>
  <si>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</si>
  <si>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</si>
  <si>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</si>
  <si>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</si>
  <si>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</si>
  <si>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</si>
  <si>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</si>
  <si>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0110180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</si>
  <si>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</si>
  <si>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</si>
  <si>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</si>
  <si>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</si>
  <si>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</si>
  <si>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</si>
  <si>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Інші заходи у сфері соціального захисту і соціального забезпечення</t>
  </si>
  <si>
    <t>0113240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</si>
  <si>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</si>
  <si>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</si>
  <si>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</si>
  <si>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</si>
  <si>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</si>
  <si>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</si>
  <si>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</si>
  <si>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</si>
  <si>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Плата за надання адміністративних послуг</t>
  </si>
  <si>
    <t>Забезпечення  діяльності інших закладів у сфері освіти</t>
  </si>
  <si>
    <t>0613230</t>
  </si>
  <si>
    <t>0217100</t>
  </si>
  <si>
    <t>Сільське і лісове господарство.рибне господарство та мисливство</t>
  </si>
  <si>
    <t>3719150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</si>
  <si>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</si>
  <si>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сім"м з дітьми, малозабезпеченим сім"ям, особам з інвалідністю з дитинства та  тимчасової допомоги дітям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</si>
  <si>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</si>
  <si>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</si>
  <si>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</si>
  <si>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</si>
  <si>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</si>
  <si>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</si>
  <si>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</si>
  <si>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</si>
  <si>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</si>
  <si>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</si>
  <si>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</si>
  <si>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у т.ч. за рахунок іншої субвенції з сільських рад</t>
  </si>
  <si>
    <t>0813192</t>
  </si>
  <si>
    <t>3192</t>
  </si>
  <si>
    <t>0813047</t>
  </si>
  <si>
    <t>3047</t>
  </si>
  <si>
    <t>Субвенція 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</si>
  <si>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усього</t>
  </si>
  <si>
    <t>у тому числі бюджет розвитку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</si>
  <si>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</si>
  <si>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</si>
  <si>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</si>
  <si>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</si>
  <si>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</si>
  <si>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</si>
  <si>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</si>
  <si>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</si>
  <si>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</si>
  <si>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</si>
  <si>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</si>
  <si>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</si>
  <si>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</si>
  <si>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</si>
  <si>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</si>
  <si>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</si>
  <si>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</si>
  <si>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</si>
  <si>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</si>
  <si>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</si>
  <si>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</si>
  <si>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</si>
  <si>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</si>
  <si>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</si>
  <si>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</si>
  <si>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</si>
  <si>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</si>
  <si>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</si>
  <si>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</si>
  <si>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</si>
  <si>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</si>
  <si>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</si>
  <si>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</si>
  <si>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</si>
  <si>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3050</t>
  </si>
  <si>
    <t>Пільгове медичне обслуговування громадянам, які постраждали внаслідок Чорнобильської катастрофи</t>
  </si>
  <si>
    <t>3034</t>
  </si>
  <si>
    <t>1513034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</si>
  <si>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</si>
  <si>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</si>
  <si>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</si>
  <si>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</si>
  <si>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</si>
  <si>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</si>
  <si>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</si>
  <si>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</si>
  <si>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</si>
  <si>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</si>
  <si>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</si>
  <si>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</si>
  <si>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</si>
  <si>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</si>
  <si>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</si>
  <si>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</si>
  <si>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</si>
  <si>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</si>
  <si>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</si>
  <si>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</si>
  <si>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r>
      <t xml:space="preserve">25313200000 </t>
    </r>
    <r>
      <rPr>
        <sz val="8"/>
        <color indexed="8"/>
        <rFont val="Times New Roman"/>
        <family val="1"/>
      </rPr>
      <t>(код бюджету)</t>
    </r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</si>
  <si>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</si>
  <si>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</si>
  <si>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</si>
  <si>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</si>
  <si>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</si>
  <si>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</si>
  <si>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</si>
  <si>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</si>
  <si>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</si>
  <si>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Код</t>
  </si>
  <si>
    <t>Найменування згідно
 з класифікацією доходів бюджету</t>
  </si>
  <si>
    <t>Інші податки та збори</t>
  </si>
  <si>
    <t>Неподаткові надходження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</si>
  <si>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</si>
  <si>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</si>
  <si>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</si>
  <si>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</si>
  <si>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</si>
  <si>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</si>
  <si>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</si>
  <si>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</si>
  <si>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</si>
  <si>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</si>
  <si>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</si>
  <si>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</si>
  <si>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</si>
  <si>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</si>
  <si>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</si>
  <si>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</si>
  <si>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</si>
  <si>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</si>
  <si>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</si>
  <si>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</si>
  <si>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</si>
  <si>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</si>
  <si>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</si>
  <si>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</si>
  <si>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Надходження від продажу землі і нематеріальних активів</t>
  </si>
  <si>
    <t>Всього доходів</t>
  </si>
  <si>
    <t>0100000</t>
  </si>
  <si>
    <t>010116</t>
  </si>
  <si>
    <t xml:space="preserve">Всього </t>
  </si>
  <si>
    <t>у т.ч. за рахунок додаткової дотації</t>
  </si>
  <si>
    <t>1060</t>
  </si>
  <si>
    <t>150101</t>
  </si>
  <si>
    <t>0490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</si>
  <si>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</si>
  <si>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</si>
  <si>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</si>
  <si>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</si>
  <si>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</si>
  <si>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</si>
  <si>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</si>
  <si>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</si>
  <si>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Керівник секретаріату (секретар)_________________ради</t>
  </si>
  <si>
    <t>грн.</t>
  </si>
  <si>
    <t>150118</t>
  </si>
  <si>
    <t>090412</t>
  </si>
  <si>
    <t>120201</t>
  </si>
  <si>
    <t>210105</t>
  </si>
  <si>
    <t>250404</t>
  </si>
  <si>
    <t>091209</t>
  </si>
  <si>
    <t>Інші видатки на соціальний захист населення</t>
  </si>
  <si>
    <t>160903</t>
  </si>
  <si>
    <t>Програми в галузі сільського господарства, лісового господарства, рибальства та мисливства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</si>
  <si>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</si>
  <si>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</si>
  <si>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</si>
  <si>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</si>
  <si>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</si>
  <si>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</si>
  <si>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</si>
  <si>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</si>
  <si>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</si>
  <si>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</si>
  <si>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</si>
  <si>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</si>
  <si>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</si>
  <si>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</si>
  <si>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</si>
  <si>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</si>
  <si>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</si>
  <si>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</si>
  <si>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</si>
  <si>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</si>
  <si>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</si>
  <si>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</si>
  <si>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</si>
  <si>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</si>
  <si>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</si>
  <si>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</si>
  <si>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</si>
  <si>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</si>
  <si>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</si>
  <si>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</si>
  <si>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</si>
  <si>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</si>
  <si>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</si>
  <si>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</si>
  <si>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</si>
  <si>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</si>
  <si>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</si>
  <si>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</si>
  <si>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</si>
  <si>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</si>
  <si>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</si>
  <si>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</si>
  <si>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</si>
  <si>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</si>
  <si>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</si>
  <si>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</si>
  <si>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</si>
  <si>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</si>
  <si>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</si>
  <si>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</si>
  <si>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090214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</si>
  <si>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</si>
  <si>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</si>
  <si>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</si>
  <si>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</si>
  <si>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</si>
  <si>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</si>
  <si>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</si>
  <si>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</si>
  <si>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</si>
  <si>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</si>
  <si>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</si>
  <si>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</si>
  <si>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</si>
  <si>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</si>
  <si>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</si>
  <si>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</si>
  <si>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</si>
  <si>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0217110</t>
  </si>
  <si>
    <t xml:space="preserve"> у тому числі бюджет розвитку</t>
  </si>
  <si>
    <t>(код бюджету)</t>
  </si>
  <si>
    <t>у т.ч. за рахунок субвенції на надання державної підтримки особам з особливими потребами</t>
  </si>
  <si>
    <t>з них: видатки за рахунок коштів, що передаються із загального фонду до бюджет розвитку (спеціального фонду)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</si>
  <si>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</si>
  <si>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</si>
  <si>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</si>
  <si>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</si>
  <si>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</si>
  <si>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</si>
  <si>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</si>
  <si>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</si>
  <si>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</si>
  <si>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</si>
  <si>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</si>
  <si>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</si>
  <si>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</si>
  <si>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</si>
  <si>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</si>
  <si>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</si>
  <si>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</si>
  <si>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</si>
  <si>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</si>
  <si>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</si>
  <si>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</si>
  <si>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</si>
  <si>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</si>
  <si>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</si>
  <si>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</si>
  <si>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</si>
  <si>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</si>
  <si>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</si>
  <si>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</si>
  <si>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</si>
  <si>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</si>
  <si>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</si>
  <si>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</si>
  <si>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</si>
  <si>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Відділ освіти Новгород-Сіверської  районної державної адміністрації  Чернігівської області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</si>
  <si>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</si>
  <si>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Код типової відомчої класифікації видатків/код тимчасової класифікації видатків та кредитування місцевих бюджетів</t>
  </si>
  <si>
    <t>0218220</t>
  </si>
  <si>
    <t>8220</t>
  </si>
  <si>
    <t>0380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</si>
  <si>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</si>
  <si>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</si>
  <si>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</si>
  <si>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</si>
  <si>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</si>
  <si>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</si>
  <si>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>Централізовані  заходи з лікування хворих на цукровий та нецукровий діабет</t>
  </si>
  <si>
    <t>090413</t>
  </si>
  <si>
    <t>у т.ч. за рахунок освітньої субвенції</t>
  </si>
  <si>
    <t>0313131</t>
  </si>
  <si>
    <t>0318601</t>
  </si>
  <si>
    <t>Сільське  і лісове господарство,рибне господрство та мисливство</t>
  </si>
  <si>
    <t>у т.ч. за рахунок медичної субвенції</t>
  </si>
  <si>
    <t>у т.ч.за рахунок іншої субвенції з сільських бюджетів</t>
  </si>
  <si>
    <t>070801</t>
  </si>
  <si>
    <t>0970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</si>
  <si>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</si>
  <si>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</si>
  <si>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</si>
  <si>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Організаційне,інформаційно-аналітичне та матеріально-технічне забезпечення діяльності районної ради</t>
  </si>
  <si>
    <t>250344</t>
  </si>
  <si>
    <r>
      <t xml:space="preserve">Додаток  1                                                                                     до рішення районної ради  </t>
    </r>
    <r>
      <rPr>
        <sz val="11"/>
        <color indexed="8"/>
        <rFont val="Arial Cyr"/>
        <family val="0"/>
      </rPr>
      <t>«</t>
    </r>
    <r>
      <rPr>
        <sz val="11"/>
        <color indexed="8"/>
        <rFont val="Times New Roman"/>
        <family val="1"/>
      </rPr>
      <t>Про районний бюджет                           Новгород-Сіверського району на 2021 рік                                  (код бюджету 25313200000)</t>
    </r>
    <r>
      <rPr>
        <sz val="11"/>
        <color indexed="8"/>
        <rFont val="Arial"/>
        <family val="2"/>
      </rPr>
      <t>»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від 23  грудня 2020 року №23-VIII</t>
    </r>
  </si>
  <si>
    <r>
      <t xml:space="preserve">Додаток  2
до рішення районної ради  </t>
    </r>
    <r>
      <rPr>
        <sz val="12"/>
        <color indexed="8"/>
        <rFont val="Arial"/>
        <family val="2"/>
      </rPr>
      <t>«</t>
    </r>
    <r>
      <rPr>
        <sz val="12"/>
        <color indexed="8"/>
        <rFont val="Times New Roman"/>
        <family val="1"/>
      </rPr>
      <t>Про районний бюджет Новгород-Сіверського району на 2021 рік (код бюджету 25313200000)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                                                                        від 23 грудня 2020 року № 23-VIII</t>
    </r>
  </si>
  <si>
    <r>
      <t xml:space="preserve">Додаток  3
до рішення районної ради </t>
    </r>
    <r>
      <rPr>
        <sz val="12"/>
        <color indexed="8"/>
        <rFont val="Arial"/>
        <family val="2"/>
      </rPr>
      <t>«</t>
    </r>
    <r>
      <rPr>
        <sz val="12"/>
        <color indexed="8"/>
        <rFont val="Times New Roman"/>
        <family val="1"/>
      </rPr>
      <t>Про районний бюджет Новгород-Сіверського району на 2021 рік (код бюджету 25313200000)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                                                          від 23  грудня 2020 року № 23-VIII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</si>
</sst>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 CYR"/>
      <family val="0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8"/>
      <color indexed="8"/>
      <name val="Times New Roman"/>
      <family val="1"/>
    </font>
    <font>
      <sz val="11"/>
      <color indexed="8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5" fillId="26" borderId="1" applyNumberFormat="0" applyAlignment="0" applyProtection="0"/>
    <xf numFmtId="0" fontId="24" fillId="0" borderId="0">
      <alignment/>
      <protection/>
    </xf>
    <xf numFmtId="0" fontId="76" fillId="0" borderId="0">
      <alignment/>
      <protection/>
    </xf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6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3" fillId="0" borderId="13" xfId="0" applyNumberFormat="1" applyFont="1" applyFill="1" applyBorder="1" applyAlignment="1" applyProtection="1">
      <alignment/>
      <protection/>
    </xf>
    <xf numFmtId="0" fontId="33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49" fontId="29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 applyProtection="1">
      <alignment/>
      <protection/>
    </xf>
    <xf numFmtId="49" fontId="29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justify" vertical="center" wrapText="1"/>
    </xf>
    <xf numFmtId="0" fontId="31" fillId="0" borderId="16" xfId="0" applyFont="1" applyBorder="1" applyAlignment="1">
      <alignment horizontal="justify" vertical="center" wrapText="1"/>
    </xf>
    <xf numFmtId="49" fontId="31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4" fillId="0" borderId="16" xfId="0" applyFont="1" applyBorder="1" applyAlignment="1">
      <alignment horizontal="justify" vertical="center" wrapText="1"/>
    </xf>
    <xf numFmtId="2" fontId="24" fillId="0" borderId="16" xfId="106" applyNumberFormat="1" applyBorder="1" applyAlignment="1" quotePrefix="1">
      <alignment vertical="center" wrapText="1"/>
      <protection/>
    </xf>
    <xf numFmtId="2" fontId="24" fillId="0" borderId="16" xfId="106" applyNumberFormat="1" applyFont="1" applyBorder="1" applyAlignment="1">
      <alignment vertical="center" wrapText="1"/>
      <protection/>
    </xf>
    <xf numFmtId="49" fontId="29" fillId="26" borderId="16" xfId="0" applyNumberFormat="1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justify" vertical="center" wrapText="1"/>
    </xf>
    <xf numFmtId="0" fontId="21" fillId="26" borderId="0" xfId="0" applyNumberFormat="1" applyFont="1" applyFill="1" applyAlignment="1" applyProtection="1">
      <alignment vertical="center"/>
      <protection/>
    </xf>
    <xf numFmtId="0" fontId="21" fillId="26" borderId="0" xfId="0" applyFont="1" applyFill="1" applyAlignment="1">
      <alignment vertical="center"/>
    </xf>
    <xf numFmtId="0" fontId="29" fillId="26" borderId="16" xfId="0" applyFont="1" applyFill="1" applyBorder="1" applyAlignment="1">
      <alignment horizontal="center" vertical="center" wrapText="1"/>
    </xf>
    <xf numFmtId="0" fontId="21" fillId="26" borderId="0" xfId="0" applyNumberFormat="1" applyFont="1" applyFill="1" applyAlignment="1" applyProtection="1">
      <alignment/>
      <protection/>
    </xf>
    <xf numFmtId="0" fontId="21" fillId="26" borderId="0" xfId="0" applyFont="1" applyFill="1" applyAlignment="1">
      <alignment/>
    </xf>
    <xf numFmtId="2" fontId="32" fillId="0" borderId="16" xfId="106" applyNumberFormat="1" applyFont="1" applyBorder="1" applyAlignment="1">
      <alignment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52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3" fontId="37" fillId="13" borderId="16" xfId="95" applyNumberFormat="1" applyFont="1" applyFill="1" applyBorder="1" applyAlignment="1">
      <alignment horizontal="right" vertical="center"/>
      <protection/>
    </xf>
    <xf numFmtId="3" fontId="37" fillId="26" borderId="16" xfId="95" applyNumberFormat="1" applyFont="1" applyFill="1" applyBorder="1" applyAlignment="1">
      <alignment horizontal="right" vertical="center"/>
      <protection/>
    </xf>
    <xf numFmtId="3" fontId="38" fillId="26" borderId="16" xfId="95" applyNumberFormat="1" applyFont="1" applyFill="1" applyBorder="1" applyAlignment="1">
      <alignment horizontal="right" vertical="center"/>
      <protection/>
    </xf>
    <xf numFmtId="3" fontId="37" fillId="0" borderId="16" xfId="95" applyNumberFormat="1" applyFont="1" applyBorder="1" applyAlignment="1">
      <alignment horizontal="right" vertical="center"/>
      <protection/>
    </xf>
    <xf numFmtId="3" fontId="38" fillId="0" borderId="16" xfId="95" applyNumberFormat="1" applyFont="1" applyBorder="1" applyAlignment="1">
      <alignment horizontal="right" vertical="center"/>
      <protection/>
    </xf>
    <xf numFmtId="3" fontId="38" fillId="13" borderId="16" xfId="95" applyNumberFormat="1" applyFont="1" applyFill="1" applyBorder="1" applyAlignment="1">
      <alignment horizontal="right" vertical="center"/>
      <protection/>
    </xf>
    <xf numFmtId="3" fontId="47" fillId="26" borderId="16" xfId="0" applyNumberFormat="1" applyFont="1" applyFill="1" applyBorder="1" applyAlignment="1" applyProtection="1">
      <alignment horizontal="right" vertical="center"/>
      <protection/>
    </xf>
    <xf numFmtId="0" fontId="29" fillId="4" borderId="16" xfId="0" applyFont="1" applyFill="1" applyBorder="1" applyAlignment="1">
      <alignment horizontal="center" vertical="center" wrapText="1"/>
    </xf>
    <xf numFmtId="49" fontId="29" fillId="4" borderId="16" xfId="0" applyNumberFormat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justify" vertical="center" wrapText="1"/>
    </xf>
    <xf numFmtId="3" fontId="36" fillId="4" borderId="16" xfId="0" applyNumberFormat="1" applyFont="1" applyFill="1" applyBorder="1" applyAlignment="1">
      <alignment horizontal="right" vertical="center"/>
    </xf>
    <xf numFmtId="3" fontId="36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42" fillId="0" borderId="16" xfId="0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3" fontId="39" fillId="0" borderId="16" xfId="95" applyNumberFormat="1" applyFont="1" applyBorder="1" applyAlignment="1">
      <alignment horizontal="right" vertical="center"/>
      <protection/>
    </xf>
    <xf numFmtId="3" fontId="54" fillId="0" borderId="16" xfId="95" applyNumberFormat="1" applyFont="1" applyBorder="1" applyAlignment="1">
      <alignment horizontal="right" vertical="center"/>
      <protection/>
    </xf>
    <xf numFmtId="3" fontId="54" fillId="26" borderId="16" xfId="95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3" fontId="39" fillId="0" borderId="16" xfId="95" applyNumberFormat="1" applyFont="1" applyBorder="1" applyAlignment="1">
      <alignment horizontal="right" vertical="center"/>
      <protection/>
    </xf>
    <xf numFmtId="3" fontId="39" fillId="26" borderId="16" xfId="95" applyNumberFormat="1" applyFont="1" applyFill="1" applyBorder="1" applyAlignment="1">
      <alignment horizontal="right" vertical="center"/>
      <protection/>
    </xf>
    <xf numFmtId="0" fontId="55" fillId="0" borderId="0" xfId="0" applyNumberFormat="1" applyFont="1" applyFill="1" applyAlignment="1" applyProtection="1">
      <alignment/>
      <protection/>
    </xf>
    <xf numFmtId="49" fontId="42" fillId="0" borderId="16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192" fontId="38" fillId="0" borderId="16" xfId="95" applyNumberFormat="1" applyFont="1" applyBorder="1" applyAlignment="1">
      <alignment horizontal="right" vertical="center"/>
      <protection/>
    </xf>
    <xf numFmtId="3" fontId="38" fillId="0" borderId="16" xfId="95" applyNumberFormat="1" applyFont="1" applyBorder="1" applyAlignment="1">
      <alignment horizontal="right" vertical="center"/>
      <protection/>
    </xf>
    <xf numFmtId="0" fontId="31" fillId="26" borderId="16" xfId="0" applyFont="1" applyFill="1" applyBorder="1" applyAlignment="1">
      <alignment horizontal="justify" vertical="center" wrapText="1"/>
    </xf>
    <xf numFmtId="3" fontId="37" fillId="26" borderId="16" xfId="95" applyNumberFormat="1" applyFont="1" applyFill="1" applyBorder="1" applyAlignment="1">
      <alignment horizontal="right" vertical="center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3" fontId="34" fillId="26" borderId="16" xfId="0" applyNumberFormat="1" applyFont="1" applyFill="1" applyBorder="1" applyAlignment="1">
      <alignment horizontal="left" vertical="center" wrapText="1"/>
    </xf>
    <xf numFmtId="3" fontId="34" fillId="26" borderId="16" xfId="0" applyNumberFormat="1" applyFont="1" applyFill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justify"/>
    </xf>
    <xf numFmtId="0" fontId="31" fillId="0" borderId="16" xfId="0" applyFont="1" applyBorder="1" applyAlignment="1">
      <alignment horizontal="justify" vertical="center"/>
    </xf>
    <xf numFmtId="0" fontId="31" fillId="0" borderId="16" xfId="0" applyFont="1" applyFill="1" applyBorder="1" applyAlignment="1">
      <alignment horizontal="justify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0" fontId="29" fillId="26" borderId="16" xfId="0" applyFont="1" applyFill="1" applyBorder="1" applyAlignment="1">
      <alignment vertical="center" wrapText="1"/>
    </xf>
    <xf numFmtId="3" fontId="21" fillId="13" borderId="1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justify"/>
    </xf>
    <xf numFmtId="0" fontId="56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 applyProtection="1">
      <alignment vertical="center"/>
      <protection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left" vertical="center" wrapText="1"/>
      <protection/>
    </xf>
    <xf numFmtId="192" fontId="37" fillId="0" borderId="16" xfId="0" applyNumberFormat="1" applyFont="1" applyBorder="1" applyAlignment="1">
      <alignment vertical="center" wrapText="1"/>
    </xf>
    <xf numFmtId="192" fontId="36" fillId="0" borderId="16" xfId="0" applyNumberFormat="1" applyFont="1" applyBorder="1" applyAlignment="1">
      <alignment vertical="center" wrapText="1"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4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Fill="1" applyBorder="1" applyAlignment="1" applyProtection="1">
      <alignment horizontal="right"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Border="1" applyAlignment="1">
      <alignment vertical="center" wrapText="1"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192" fontId="37" fillId="0" borderId="16" xfId="0" applyNumberFormat="1" applyFont="1" applyFill="1" applyBorder="1" applyAlignment="1" applyProtection="1">
      <alignment horizontal="right"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9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Font="1" applyBorder="1" applyAlignment="1">
      <alignment horizontal="justify" vertical="top" wrapText="1"/>
    </xf>
    <xf numFmtId="0" fontId="38" fillId="0" borderId="17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6" xfId="0" applyFont="1" applyBorder="1" applyAlignment="1">
      <alignment vertical="center" wrapText="1"/>
    </xf>
    <xf numFmtId="0" fontId="24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2" fontId="21" fillId="0" borderId="16" xfId="106" applyNumberFormat="1" applyFont="1" applyBorder="1" applyAlignment="1">
      <alignment vertical="center" wrapText="1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42" fillId="0" borderId="16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justify" vertical="top" wrapText="1"/>
    </xf>
    <xf numFmtId="0" fontId="57" fillId="0" borderId="16" xfId="0" applyFont="1" applyBorder="1" applyAlignment="1">
      <alignment wrapText="1"/>
    </xf>
    <xf numFmtId="0" fontId="57" fillId="0" borderId="16" xfId="0" applyFont="1" applyBorder="1" applyAlignment="1">
      <alignment horizontal="left" vertical="center" wrapText="1"/>
    </xf>
    <xf numFmtId="0" fontId="57" fillId="0" borderId="16" xfId="0" applyNumberFormat="1" applyFont="1" applyFill="1" applyBorder="1" applyAlignment="1" applyProtection="1">
      <alignment vertical="center" wrapText="1"/>
      <protection/>
    </xf>
    <xf numFmtId="0" fontId="57" fillId="0" borderId="16" xfId="0" applyNumberFormat="1" applyFont="1" applyFill="1" applyBorder="1" applyAlignment="1" applyProtection="1">
      <alignment horizontal="left" vertical="center" wrapText="1"/>
      <protection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justify" vertical="center" wrapText="1"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2" fontId="31" fillId="0" borderId="16" xfId="106" applyNumberFormat="1" applyFont="1" applyBorder="1" applyAlignment="1">
      <alignment vertical="center" wrapText="1"/>
      <protection/>
    </xf>
    <xf numFmtId="3" fontId="34" fillId="0" borderId="16" xfId="95" applyNumberFormat="1" applyFont="1" applyBorder="1" applyAlignment="1">
      <alignment horizontal="right" vertical="center"/>
      <protection/>
    </xf>
    <xf numFmtId="3" fontId="34" fillId="26" borderId="16" xfId="95" applyNumberFormat="1" applyFont="1" applyFill="1" applyBorder="1" applyAlignment="1">
      <alignment horizontal="right" vertical="center"/>
      <protection/>
    </xf>
    <xf numFmtId="3" fontId="36" fillId="0" borderId="16" xfId="95" applyNumberFormat="1" applyFont="1" applyBorder="1" applyAlignment="1">
      <alignment horizontal="right" vertical="center"/>
      <protection/>
    </xf>
    <xf numFmtId="3" fontId="36" fillId="26" borderId="16" xfId="95" applyNumberFormat="1" applyFont="1" applyFill="1" applyBorder="1" applyAlignment="1">
      <alignment horizontal="right" vertical="center"/>
      <protection/>
    </xf>
    <xf numFmtId="3" fontId="48" fillId="0" borderId="16" xfId="95" applyNumberFormat="1" applyFont="1" applyBorder="1" applyAlignment="1">
      <alignment horizontal="right" vertical="center"/>
      <protection/>
    </xf>
    <xf numFmtId="3" fontId="48" fillId="26" borderId="16" xfId="95" applyNumberFormat="1" applyFont="1" applyFill="1" applyBorder="1" applyAlignment="1">
      <alignment horizontal="right" vertical="center"/>
      <protection/>
    </xf>
    <xf numFmtId="2" fontId="29" fillId="0" borderId="16" xfId="106" applyNumberFormat="1" applyFont="1" applyBorder="1" applyAlignment="1" quotePrefix="1">
      <alignment vertical="center" wrapText="1"/>
      <protection/>
    </xf>
    <xf numFmtId="49" fontId="6" fillId="13" borderId="16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192" fontId="49" fillId="13" borderId="16" xfId="0" applyNumberFormat="1" applyFont="1" applyFill="1" applyBorder="1" applyAlignment="1">
      <alignment vertical="center"/>
    </xf>
    <xf numFmtId="192" fontId="6" fillId="13" borderId="16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3" fontId="35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/>
    </xf>
    <xf numFmtId="0" fontId="38" fillId="0" borderId="16" xfId="105" applyFont="1" applyBorder="1" applyAlignment="1">
      <alignment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67" fillId="0" borderId="0" xfId="0" applyNumberFormat="1" applyFont="1" applyFill="1" applyAlignment="1" applyProtection="1">
      <alignment horizontal="center" vertical="top" wrapText="1"/>
      <protection/>
    </xf>
    <xf numFmtId="2" fontId="0" fillId="0" borderId="16" xfId="106" applyNumberFormat="1" applyFont="1" applyBorder="1" applyAlignment="1">
      <alignment vertical="center" wrapText="1"/>
      <protection/>
    </xf>
    <xf numFmtId="2" fontId="21" fillId="13" borderId="16" xfId="0" applyNumberFormat="1" applyFont="1" applyFill="1" applyBorder="1" applyAlignment="1" quotePrefix="1">
      <alignment vertical="center" wrapText="1"/>
    </xf>
    <xf numFmtId="2" fontId="21" fillId="26" borderId="16" xfId="0" applyNumberFormat="1" applyFont="1" applyFill="1" applyBorder="1" applyAlignment="1">
      <alignment vertical="center" wrapText="1"/>
    </xf>
    <xf numFmtId="2" fontId="0" fillId="0" borderId="16" xfId="0" applyNumberFormat="1" applyFont="1" applyBorder="1" applyAlignment="1" quotePrefix="1">
      <alignment vertical="center" wrapText="1"/>
    </xf>
    <xf numFmtId="2" fontId="37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2" fontId="0" fillId="0" borderId="16" xfId="106" applyNumberFormat="1" applyFont="1" applyBorder="1" applyAlignment="1">
      <alignment vertical="center" wrapText="1"/>
      <protection/>
    </xf>
    <xf numFmtId="2" fontId="0" fillId="0" borderId="16" xfId="106" applyNumberFormat="1" applyFont="1" applyBorder="1" applyAlignment="1" quotePrefix="1">
      <alignment vertical="center" wrapText="1"/>
      <protection/>
    </xf>
    <xf numFmtId="2" fontId="21" fillId="0" borderId="16" xfId="106" applyNumberFormat="1" applyFon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3" fontId="36" fillId="13" borderId="16" xfId="95" applyNumberFormat="1" applyFont="1" applyFill="1" applyBorder="1" applyAlignment="1">
      <alignment horizontal="right" vertical="center"/>
      <protection/>
    </xf>
    <xf numFmtId="0" fontId="35" fillId="0" borderId="16" xfId="0" applyFont="1" applyBorder="1" applyAlignment="1">
      <alignment vertical="center" wrapText="1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 wrapText="1"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5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 vertical="top" wrapText="1"/>
      <protection/>
    </xf>
    <xf numFmtId="0" fontId="62" fillId="0" borderId="0" xfId="0" applyFont="1" applyAlignment="1">
      <alignment horizontal="center" vertical="top" wrapText="1"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NumberFormat="1" applyFont="1" applyFill="1" applyBorder="1" applyAlignment="1" applyProtection="1">
      <alignment horizontal="center" vertical="center" wrapText="1"/>
      <protection/>
    </xf>
    <xf numFmtId="0" fontId="50" fillId="0" borderId="18" xfId="0" applyNumberFormat="1" applyFont="1" applyFill="1" applyBorder="1" applyAlignment="1" applyProtection="1">
      <alignment horizontal="center" vertical="center" wrapText="1"/>
      <protection/>
    </xf>
    <xf numFmtId="0" fontId="50" fillId="0" borderId="22" xfId="0" applyNumberFormat="1" applyFont="1" applyFill="1" applyBorder="1" applyAlignment="1" applyProtection="1">
      <alignment horizontal="center" vertical="center" wrapText="1"/>
      <protection/>
    </xf>
    <xf numFmtId="0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3" fillId="0" borderId="0" xfId="0" applyNumberFormat="1" applyFont="1" applyFill="1" applyAlignment="1" applyProtection="1">
      <alignment horizontal="center"/>
      <protection/>
    </xf>
    <xf numFmtId="0" fontId="62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0" fontId="53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0"/>
  <sheetViews>
    <sheetView showGridLines="0" showZeros="0" zoomScaleSheetLayoutView="75" workbookViewId="0" topLeftCell="A1">
      <selection activeCell="H4" sqref="H4"/>
    </sheetView>
  </sheetViews>
  <sheetFormatPr defaultColWidth="9.33203125" defaultRowHeight="12.75"/>
  <cols>
    <col min="1" max="1" width="13.160156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0" customWidth="1"/>
    <col min="245" max="253" width="9.16015625" style="2" customWidth="1"/>
    <col min="254" max="16384" width="9.33203125" style="20" customWidth="1"/>
  </cols>
  <sheetData>
    <row r="1" spans="1:253" s="22" customFormat="1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IK1" s="21"/>
      <c r="IL1" s="21"/>
      <c r="IM1" s="21"/>
      <c r="IN1" s="21"/>
      <c r="IO1" s="21"/>
      <c r="IP1" s="21"/>
      <c r="IQ1" s="21"/>
      <c r="IR1" s="21"/>
      <c r="IS1" s="21"/>
    </row>
    <row r="3" spans="1:13" ht="77.25" customHeight="1">
      <c r="A3" s="103"/>
      <c r="B3" s="103"/>
      <c r="C3" s="210" t="s">
        <v>482</v>
      </c>
      <c r="D3" s="211"/>
      <c r="E3" s="211"/>
      <c r="F3" s="211"/>
      <c r="M3" s="2"/>
    </row>
    <row r="4" spans="1:6" ht="33.75" customHeight="1">
      <c r="A4" s="212" t="s">
        <v>35</v>
      </c>
      <c r="B4" s="213"/>
      <c r="C4" s="213"/>
      <c r="D4" s="213"/>
      <c r="E4" s="213"/>
      <c r="F4" s="103"/>
    </row>
    <row r="5" spans="1:6" ht="26.25" customHeight="1">
      <c r="A5" s="197" t="s">
        <v>282</v>
      </c>
      <c r="B5" s="127"/>
      <c r="C5" s="127"/>
      <c r="D5" s="127"/>
      <c r="E5" s="127"/>
      <c r="F5" s="124" t="s">
        <v>338</v>
      </c>
    </row>
    <row r="6" spans="1:6" ht="25.5" customHeight="1">
      <c r="A6" s="214" t="s">
        <v>292</v>
      </c>
      <c r="B6" s="214" t="s">
        <v>293</v>
      </c>
      <c r="C6" s="214" t="s">
        <v>307</v>
      </c>
      <c r="D6" s="214" t="s">
        <v>304</v>
      </c>
      <c r="E6" s="214" t="s">
        <v>305</v>
      </c>
      <c r="F6" s="214"/>
    </row>
    <row r="7" spans="1:6" ht="49.5" customHeight="1">
      <c r="A7" s="214"/>
      <c r="B7" s="214"/>
      <c r="C7" s="214"/>
      <c r="D7" s="214"/>
      <c r="E7" s="128" t="s">
        <v>307</v>
      </c>
      <c r="F7" s="125" t="s">
        <v>315</v>
      </c>
    </row>
    <row r="8" spans="1:253" s="24" customFormat="1" ht="31.5" customHeight="1" hidden="1">
      <c r="A8" s="129"/>
      <c r="B8" s="130"/>
      <c r="C8" s="144"/>
      <c r="D8" s="131"/>
      <c r="E8" s="132"/>
      <c r="F8" s="132"/>
      <c r="G8" s="23"/>
      <c r="H8" s="23"/>
      <c r="I8" s="23"/>
      <c r="J8" s="23"/>
      <c r="K8" s="23"/>
      <c r="L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30" customFormat="1" ht="24" customHeight="1" hidden="1">
      <c r="A9" s="133"/>
      <c r="B9" s="166"/>
      <c r="C9" s="140"/>
      <c r="D9" s="135"/>
      <c r="E9" s="136"/>
      <c r="F9" s="136"/>
      <c r="G9" s="29"/>
      <c r="H9" s="29"/>
      <c r="I9" s="29"/>
      <c r="J9" s="29"/>
      <c r="K9" s="29"/>
      <c r="L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6" s="28" customFormat="1" ht="16.5" customHeight="1" hidden="1">
      <c r="A10" s="126"/>
      <c r="B10" s="166"/>
      <c r="C10" s="138"/>
      <c r="D10" s="138"/>
      <c r="E10" s="139"/>
      <c r="F10" s="139"/>
    </row>
    <row r="11" spans="1:6" s="29" customFormat="1" ht="30.75" customHeight="1" hidden="1">
      <c r="A11" s="133"/>
      <c r="B11" s="134"/>
      <c r="C11" s="140"/>
      <c r="D11" s="140"/>
      <c r="E11" s="141"/>
      <c r="F11" s="141"/>
    </row>
    <row r="12" spans="1:253" s="30" customFormat="1" ht="20.25" customHeight="1" hidden="1">
      <c r="A12" s="126"/>
      <c r="B12" s="137"/>
      <c r="C12" s="139"/>
      <c r="D12" s="142"/>
      <c r="E12" s="142"/>
      <c r="F12" s="142"/>
      <c r="G12" s="29"/>
      <c r="H12" s="29"/>
      <c r="I12" s="29"/>
      <c r="J12" s="29"/>
      <c r="K12" s="29"/>
      <c r="L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s="30" customFormat="1" ht="20.25" customHeight="1" hidden="1">
      <c r="A13" s="133"/>
      <c r="B13" s="134"/>
      <c r="C13" s="141"/>
      <c r="D13" s="136"/>
      <c r="E13" s="136"/>
      <c r="F13" s="136"/>
      <c r="G13" s="29"/>
      <c r="H13" s="29"/>
      <c r="I13" s="29"/>
      <c r="J13" s="29"/>
      <c r="K13" s="29"/>
      <c r="L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s="30" customFormat="1" ht="20.25" customHeight="1" hidden="1">
      <c r="A14" s="126"/>
      <c r="B14" s="137"/>
      <c r="C14" s="139"/>
      <c r="D14" s="142"/>
      <c r="E14" s="142"/>
      <c r="F14" s="142"/>
      <c r="G14" s="29"/>
      <c r="H14" s="29"/>
      <c r="I14" s="29"/>
      <c r="J14" s="29"/>
      <c r="K14" s="29"/>
      <c r="L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s="30" customFormat="1" ht="30.75" customHeight="1" hidden="1">
      <c r="A15" s="133"/>
      <c r="B15" s="134"/>
      <c r="C15" s="140"/>
      <c r="D15" s="135"/>
      <c r="E15" s="136"/>
      <c r="F15" s="136"/>
      <c r="G15" s="29"/>
      <c r="H15" s="29"/>
      <c r="I15" s="29"/>
      <c r="J15" s="29"/>
      <c r="K15" s="29"/>
      <c r="L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s="30" customFormat="1" ht="28.5" customHeight="1" hidden="1">
      <c r="A16" s="126"/>
      <c r="B16" s="134"/>
      <c r="C16" s="140"/>
      <c r="D16" s="135"/>
      <c r="E16" s="142"/>
      <c r="F16" s="142"/>
      <c r="G16" s="29"/>
      <c r="H16" s="29"/>
      <c r="I16" s="29"/>
      <c r="J16" s="29"/>
      <c r="K16" s="29"/>
      <c r="L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s="30" customFormat="1" ht="20.25" customHeight="1" hidden="1">
      <c r="A17" s="133">
        <v>14000000</v>
      </c>
      <c r="B17" s="134" t="s">
        <v>299</v>
      </c>
      <c r="C17" s="141"/>
      <c r="D17" s="136"/>
      <c r="E17" s="136"/>
      <c r="F17" s="136"/>
      <c r="G17" s="29"/>
      <c r="H17" s="29"/>
      <c r="I17" s="29"/>
      <c r="J17" s="29"/>
      <c r="K17" s="29"/>
      <c r="L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s="30" customFormat="1" ht="20.25" customHeight="1" hidden="1">
      <c r="A18" s="126" t="s">
        <v>316</v>
      </c>
      <c r="B18" s="137" t="s">
        <v>316</v>
      </c>
      <c r="C18" s="139"/>
      <c r="D18" s="142"/>
      <c r="E18" s="142"/>
      <c r="F18" s="142"/>
      <c r="G18" s="29"/>
      <c r="H18" s="29"/>
      <c r="I18" s="29"/>
      <c r="J18" s="29"/>
      <c r="K18" s="29"/>
      <c r="L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253" s="30" customFormat="1" ht="29.25" customHeight="1" hidden="1">
      <c r="A19" s="133">
        <v>15000000</v>
      </c>
      <c r="B19" s="134" t="s">
        <v>317</v>
      </c>
      <c r="C19" s="141"/>
      <c r="D19" s="136"/>
      <c r="E19" s="136"/>
      <c r="F19" s="136"/>
      <c r="G19" s="29"/>
      <c r="H19" s="29"/>
      <c r="I19" s="29"/>
      <c r="J19" s="29"/>
      <c r="K19" s="29"/>
      <c r="L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53" s="30" customFormat="1" ht="20.25" customHeight="1" hidden="1">
      <c r="A20" s="126" t="s">
        <v>316</v>
      </c>
      <c r="B20" s="137" t="s">
        <v>316</v>
      </c>
      <c r="C20" s="139"/>
      <c r="D20" s="142"/>
      <c r="E20" s="142"/>
      <c r="F20" s="142"/>
      <c r="G20" s="29"/>
      <c r="H20" s="29"/>
      <c r="I20" s="29"/>
      <c r="J20" s="29"/>
      <c r="K20" s="29"/>
      <c r="L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1:253" s="30" customFormat="1" ht="29.25" customHeight="1" hidden="1">
      <c r="A21" s="133">
        <v>16000000</v>
      </c>
      <c r="B21" s="134" t="s">
        <v>318</v>
      </c>
      <c r="C21" s="141"/>
      <c r="D21" s="136"/>
      <c r="E21" s="136"/>
      <c r="F21" s="136"/>
      <c r="G21" s="29"/>
      <c r="H21" s="29"/>
      <c r="I21" s="29"/>
      <c r="J21" s="29"/>
      <c r="K21" s="29"/>
      <c r="L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s="30" customFormat="1" ht="20.25" customHeight="1" hidden="1">
      <c r="A22" s="126" t="s">
        <v>316</v>
      </c>
      <c r="B22" s="137" t="s">
        <v>316</v>
      </c>
      <c r="C22" s="139"/>
      <c r="D22" s="142"/>
      <c r="E22" s="142"/>
      <c r="F22" s="142"/>
      <c r="G22" s="29"/>
      <c r="H22" s="29"/>
      <c r="I22" s="29"/>
      <c r="J22" s="29"/>
      <c r="K22" s="29"/>
      <c r="L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s="30" customFormat="1" ht="28.5" customHeight="1" hidden="1">
      <c r="A23" s="133">
        <v>17000000</v>
      </c>
      <c r="B23" s="134" t="s">
        <v>300</v>
      </c>
      <c r="C23" s="141"/>
      <c r="D23" s="136"/>
      <c r="E23" s="136"/>
      <c r="F23" s="136"/>
      <c r="G23" s="29"/>
      <c r="H23" s="29"/>
      <c r="I23" s="29"/>
      <c r="J23" s="29"/>
      <c r="K23" s="29"/>
      <c r="L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s="30" customFormat="1" ht="20.25" customHeight="1" hidden="1">
      <c r="A24" s="126" t="s">
        <v>316</v>
      </c>
      <c r="B24" s="137" t="s">
        <v>316</v>
      </c>
      <c r="C24" s="139"/>
      <c r="D24" s="142"/>
      <c r="E24" s="142"/>
      <c r="F24" s="142"/>
      <c r="G24" s="29"/>
      <c r="H24" s="29"/>
      <c r="I24" s="29"/>
      <c r="J24" s="29"/>
      <c r="K24" s="29"/>
      <c r="L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s="30" customFormat="1" ht="20.25" customHeight="1" hidden="1">
      <c r="A25" s="133">
        <v>18000000</v>
      </c>
      <c r="B25" s="134" t="s">
        <v>334</v>
      </c>
      <c r="C25" s="141"/>
      <c r="D25" s="136"/>
      <c r="E25" s="136"/>
      <c r="F25" s="136"/>
      <c r="G25" s="29"/>
      <c r="H25" s="29"/>
      <c r="I25" s="29"/>
      <c r="J25" s="29"/>
      <c r="K25" s="29"/>
      <c r="L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s="30" customFormat="1" ht="20.25" customHeight="1" hidden="1">
      <c r="A26" s="126" t="s">
        <v>316</v>
      </c>
      <c r="B26" s="137" t="s">
        <v>316</v>
      </c>
      <c r="C26" s="139"/>
      <c r="D26" s="142"/>
      <c r="E26" s="142"/>
      <c r="F26" s="142"/>
      <c r="G26" s="29"/>
      <c r="H26" s="29"/>
      <c r="I26" s="29"/>
      <c r="J26" s="29"/>
      <c r="K26" s="29"/>
      <c r="L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s="30" customFormat="1" ht="20.25" customHeight="1" hidden="1">
      <c r="A27" s="133">
        <v>19000000</v>
      </c>
      <c r="B27" s="134" t="s">
        <v>294</v>
      </c>
      <c r="C27" s="141"/>
      <c r="D27" s="136"/>
      <c r="E27" s="136"/>
      <c r="F27" s="136"/>
      <c r="G27" s="29"/>
      <c r="H27" s="29"/>
      <c r="I27" s="29"/>
      <c r="J27" s="29"/>
      <c r="K27" s="29"/>
      <c r="L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s="30" customFormat="1" ht="20.25" customHeight="1" hidden="1">
      <c r="A28" s="126" t="s">
        <v>316</v>
      </c>
      <c r="B28" s="137" t="s">
        <v>316</v>
      </c>
      <c r="C28" s="139"/>
      <c r="D28" s="142"/>
      <c r="E28" s="142"/>
      <c r="F28" s="142"/>
      <c r="G28" s="29"/>
      <c r="H28" s="29"/>
      <c r="I28" s="29"/>
      <c r="J28" s="29"/>
      <c r="K28" s="29"/>
      <c r="L28" s="29"/>
      <c r="IK28" s="29"/>
      <c r="IL28" s="29"/>
      <c r="IM28" s="29"/>
      <c r="IN28" s="29"/>
      <c r="IO28" s="29"/>
      <c r="IP28" s="29"/>
      <c r="IQ28" s="29"/>
      <c r="IR28" s="29"/>
      <c r="IS28" s="29"/>
    </row>
    <row r="29" spans="1:253" s="25" customFormat="1" ht="17.25" customHeight="1">
      <c r="A29" s="143">
        <v>20000000</v>
      </c>
      <c r="B29" s="130" t="s">
        <v>295</v>
      </c>
      <c r="C29" s="144">
        <v>200000</v>
      </c>
      <c r="D29" s="131">
        <v>200000</v>
      </c>
      <c r="E29" s="131">
        <f>E36+E38</f>
        <v>0</v>
      </c>
      <c r="F29" s="135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30" customFormat="1" ht="18.75" customHeight="1">
      <c r="A30" s="143">
        <v>22010000</v>
      </c>
      <c r="B30" s="147" t="s">
        <v>197</v>
      </c>
      <c r="C30" s="144">
        <v>200000</v>
      </c>
      <c r="D30" s="131">
        <v>200000</v>
      </c>
      <c r="E30" s="142"/>
      <c r="F30" s="142"/>
      <c r="G30" s="29"/>
      <c r="H30" s="29"/>
      <c r="I30" s="29"/>
      <c r="J30" s="29"/>
      <c r="K30" s="29"/>
      <c r="L30" s="29"/>
      <c r="IK30" s="29"/>
      <c r="IL30" s="29"/>
      <c r="IM30" s="29"/>
      <c r="IN30" s="29"/>
      <c r="IO30" s="29"/>
      <c r="IP30" s="29"/>
      <c r="IQ30" s="29"/>
      <c r="IR30" s="29"/>
      <c r="IS30" s="29"/>
    </row>
    <row r="31" spans="1:253" s="30" customFormat="1" ht="20.25" customHeight="1" hidden="1">
      <c r="A31" s="133"/>
      <c r="B31" s="134"/>
      <c r="C31" s="141"/>
      <c r="D31" s="136"/>
      <c r="E31" s="136"/>
      <c r="F31" s="136"/>
      <c r="G31" s="29"/>
      <c r="H31" s="29"/>
      <c r="I31" s="29"/>
      <c r="J31" s="29"/>
      <c r="K31" s="29"/>
      <c r="L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53" s="30" customFormat="1" ht="39.75" customHeight="1" hidden="1">
      <c r="A32" s="126"/>
      <c r="B32" s="194"/>
      <c r="C32" s="140"/>
      <c r="D32" s="135"/>
      <c r="E32" s="142"/>
      <c r="F32" s="142"/>
      <c r="G32" s="29"/>
      <c r="H32" s="29"/>
      <c r="I32" s="29"/>
      <c r="J32" s="29"/>
      <c r="K32" s="29"/>
      <c r="L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s="30" customFormat="1" ht="16.5" customHeight="1" hidden="1">
      <c r="A33" s="133"/>
      <c r="B33" s="166"/>
      <c r="C33" s="140"/>
      <c r="D33" s="135"/>
      <c r="E33" s="136"/>
      <c r="F33" s="136"/>
      <c r="G33" s="29"/>
      <c r="H33" s="29"/>
      <c r="I33" s="29"/>
      <c r="J33" s="29"/>
      <c r="K33" s="29"/>
      <c r="L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s="30" customFormat="1" ht="27" customHeight="1" hidden="1">
      <c r="A34" s="126">
        <v>23000000</v>
      </c>
      <c r="B34" s="166" t="s">
        <v>319</v>
      </c>
      <c r="C34" s="140"/>
      <c r="D34" s="135"/>
      <c r="E34" s="142"/>
      <c r="F34" s="142"/>
      <c r="G34" s="29"/>
      <c r="H34" s="29"/>
      <c r="I34" s="29"/>
      <c r="J34" s="29"/>
      <c r="K34" s="29"/>
      <c r="L34" s="29"/>
      <c r="IK34" s="29"/>
      <c r="IL34" s="29"/>
      <c r="IM34" s="29"/>
      <c r="IN34" s="29"/>
      <c r="IO34" s="29"/>
      <c r="IP34" s="29"/>
      <c r="IQ34" s="29"/>
      <c r="IR34" s="29"/>
      <c r="IS34" s="29"/>
    </row>
    <row r="35" spans="1:253" s="30" customFormat="1" ht="20.25" customHeight="1" hidden="1">
      <c r="A35" s="133" t="s">
        <v>316</v>
      </c>
      <c r="B35" s="166" t="s">
        <v>316</v>
      </c>
      <c r="C35" s="140"/>
      <c r="D35" s="135"/>
      <c r="E35" s="136"/>
      <c r="F35" s="136"/>
      <c r="G35" s="29"/>
      <c r="H35" s="29"/>
      <c r="I35" s="29"/>
      <c r="J35" s="29"/>
      <c r="K35" s="29"/>
      <c r="L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s="30" customFormat="1" ht="28.5" customHeight="1">
      <c r="A36" s="126">
        <v>22010300</v>
      </c>
      <c r="B36" s="166" t="s">
        <v>36</v>
      </c>
      <c r="C36" s="140">
        <v>40000</v>
      </c>
      <c r="D36" s="135">
        <v>40000</v>
      </c>
      <c r="E36" s="145"/>
      <c r="F36" s="142"/>
      <c r="G36" s="29"/>
      <c r="H36" s="29"/>
      <c r="I36" s="29"/>
      <c r="J36" s="29"/>
      <c r="K36" s="29"/>
      <c r="L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s="30" customFormat="1" ht="20.25" customHeight="1" hidden="1">
      <c r="A37" s="133" t="s">
        <v>316</v>
      </c>
      <c r="B37" s="166" t="s">
        <v>316</v>
      </c>
      <c r="C37" s="140"/>
      <c r="D37" s="140"/>
      <c r="E37" s="140"/>
      <c r="F37" s="141"/>
      <c r="G37" s="29"/>
      <c r="H37" s="29"/>
      <c r="I37" s="29"/>
      <c r="J37" s="29"/>
      <c r="K37" s="29"/>
      <c r="L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s="30" customFormat="1" ht="29.25" customHeight="1">
      <c r="A38" s="126">
        <v>22012600</v>
      </c>
      <c r="B38" s="166" t="s">
        <v>38</v>
      </c>
      <c r="C38" s="140">
        <v>160000</v>
      </c>
      <c r="D38" s="140">
        <v>160000</v>
      </c>
      <c r="E38" s="138"/>
      <c r="F38" s="139"/>
      <c r="G38" s="29"/>
      <c r="H38" s="29"/>
      <c r="I38" s="29"/>
      <c r="J38" s="29"/>
      <c r="K38" s="29"/>
      <c r="L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s="30" customFormat="1" ht="19.5" customHeight="1">
      <c r="A39" s="133"/>
      <c r="B39" s="130" t="s">
        <v>37</v>
      </c>
      <c r="C39" s="144">
        <f>D39+E39</f>
        <v>200000</v>
      </c>
      <c r="D39" s="144">
        <f>D8+D29</f>
        <v>200000</v>
      </c>
      <c r="E39" s="144">
        <f>E8+E29</f>
        <v>0</v>
      </c>
      <c r="F39" s="141"/>
      <c r="G39" s="29"/>
      <c r="H39" s="29"/>
      <c r="I39" s="29"/>
      <c r="J39" s="29"/>
      <c r="K39" s="29"/>
      <c r="L39" s="29"/>
      <c r="IK39" s="29"/>
      <c r="IL39" s="29"/>
      <c r="IM39" s="29"/>
      <c r="IN39" s="29"/>
      <c r="IO39" s="29"/>
      <c r="IP39" s="29"/>
      <c r="IQ39" s="29"/>
      <c r="IR39" s="29"/>
      <c r="IS39" s="29"/>
    </row>
    <row r="40" spans="1:253" s="25" customFormat="1" ht="20.25" customHeight="1" hidden="1">
      <c r="A40" s="129">
        <v>30000000</v>
      </c>
      <c r="B40" s="130" t="s">
        <v>301</v>
      </c>
      <c r="C40" s="140"/>
      <c r="D40" s="140"/>
      <c r="E40" s="140"/>
      <c r="F40" s="140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30" customFormat="1" ht="26.25" customHeight="1" hidden="1">
      <c r="A41" s="126">
        <v>31000000</v>
      </c>
      <c r="B41" s="137" t="s">
        <v>302</v>
      </c>
      <c r="C41" s="139"/>
      <c r="D41" s="142"/>
      <c r="E41" s="142"/>
      <c r="F41" s="142"/>
      <c r="G41" s="29"/>
      <c r="H41" s="29"/>
      <c r="I41" s="29"/>
      <c r="J41" s="29"/>
      <c r="K41" s="29"/>
      <c r="L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1:253" s="30" customFormat="1" ht="20.25" customHeight="1" hidden="1">
      <c r="A42" s="133" t="s">
        <v>316</v>
      </c>
      <c r="B42" s="134" t="s">
        <v>316</v>
      </c>
      <c r="C42" s="141"/>
      <c r="D42" s="136"/>
      <c r="E42" s="136"/>
      <c r="F42" s="136"/>
      <c r="G42" s="29"/>
      <c r="H42" s="29"/>
      <c r="I42" s="29"/>
      <c r="J42" s="29"/>
      <c r="K42" s="29"/>
      <c r="L42" s="29"/>
      <c r="IK42" s="29"/>
      <c r="IL42" s="29"/>
      <c r="IM42" s="29"/>
      <c r="IN42" s="29"/>
      <c r="IO42" s="29"/>
      <c r="IP42" s="29"/>
      <c r="IQ42" s="29"/>
      <c r="IR42" s="29"/>
      <c r="IS42" s="29"/>
    </row>
    <row r="43" spans="1:253" s="30" customFormat="1" ht="27.75" customHeight="1" hidden="1">
      <c r="A43" s="126">
        <v>32000000</v>
      </c>
      <c r="B43" s="137" t="s">
        <v>303</v>
      </c>
      <c r="C43" s="139"/>
      <c r="D43" s="142"/>
      <c r="E43" s="142"/>
      <c r="F43" s="142"/>
      <c r="G43" s="29"/>
      <c r="H43" s="29"/>
      <c r="I43" s="29"/>
      <c r="J43" s="29"/>
      <c r="K43" s="29"/>
      <c r="L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1:253" s="30" customFormat="1" ht="20.25" customHeight="1" hidden="1">
      <c r="A44" s="133" t="s">
        <v>316</v>
      </c>
      <c r="B44" s="134" t="s">
        <v>316</v>
      </c>
      <c r="C44" s="141"/>
      <c r="D44" s="136"/>
      <c r="E44" s="136"/>
      <c r="F44" s="136"/>
      <c r="G44" s="29"/>
      <c r="H44" s="29"/>
      <c r="I44" s="29"/>
      <c r="J44" s="29"/>
      <c r="K44" s="29"/>
      <c r="L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1:253" s="30" customFormat="1" ht="31.5" customHeight="1" hidden="1">
      <c r="A45" s="126">
        <v>33000000</v>
      </c>
      <c r="B45" s="137" t="s">
        <v>320</v>
      </c>
      <c r="C45" s="139"/>
      <c r="D45" s="142"/>
      <c r="E45" s="142"/>
      <c r="F45" s="142"/>
      <c r="G45" s="29"/>
      <c r="H45" s="29"/>
      <c r="I45" s="29"/>
      <c r="J45" s="29"/>
      <c r="K45" s="29"/>
      <c r="L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1:253" s="30" customFormat="1" ht="20.25" customHeight="1" hidden="1">
      <c r="A46" s="133" t="s">
        <v>316</v>
      </c>
      <c r="B46" s="134" t="s">
        <v>316</v>
      </c>
      <c r="C46" s="141"/>
      <c r="D46" s="136"/>
      <c r="E46" s="136"/>
      <c r="F46" s="136"/>
      <c r="G46" s="29"/>
      <c r="H46" s="29"/>
      <c r="I46" s="29"/>
      <c r="J46" s="29"/>
      <c r="K46" s="29"/>
      <c r="L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1:253" s="27" customFormat="1" ht="20.25" customHeight="1" hidden="1">
      <c r="A47" s="129"/>
      <c r="B47" s="130"/>
      <c r="C47" s="144"/>
      <c r="D47" s="131"/>
      <c r="E47" s="146">
        <f>E51+E59</f>
        <v>0</v>
      </c>
      <c r="F47" s="146"/>
      <c r="G47" s="26"/>
      <c r="H47" s="26"/>
      <c r="I47" s="26"/>
      <c r="J47" s="26"/>
      <c r="K47" s="26"/>
      <c r="L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pans="1:253" s="30" customFormat="1" ht="20.25" customHeight="1" hidden="1">
      <c r="A48" s="129"/>
      <c r="B48" s="147"/>
      <c r="C48" s="140"/>
      <c r="D48" s="135"/>
      <c r="E48" s="135"/>
      <c r="F48" s="135"/>
      <c r="G48" s="29"/>
      <c r="H48" s="29"/>
      <c r="I48" s="29"/>
      <c r="J48" s="29"/>
      <c r="K48" s="29"/>
      <c r="L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:253" s="30" customFormat="1" ht="20.25" customHeight="1" hidden="1">
      <c r="A49" s="129"/>
      <c r="B49" s="147"/>
      <c r="C49" s="140"/>
      <c r="D49" s="135"/>
      <c r="E49" s="135"/>
      <c r="F49" s="135"/>
      <c r="G49" s="29"/>
      <c r="H49" s="29"/>
      <c r="I49" s="29"/>
      <c r="J49" s="29"/>
      <c r="K49" s="29"/>
      <c r="L49" s="29"/>
      <c r="IK49" s="29"/>
      <c r="IL49" s="29"/>
      <c r="IM49" s="29"/>
      <c r="IN49" s="29"/>
      <c r="IO49" s="29"/>
      <c r="IP49" s="29"/>
      <c r="IQ49" s="29"/>
      <c r="IR49" s="29"/>
      <c r="IS49" s="29"/>
    </row>
    <row r="50" spans="1:253" s="30" customFormat="1" ht="20.25" customHeight="1" hidden="1">
      <c r="A50" s="129"/>
      <c r="B50" s="147"/>
      <c r="C50" s="140"/>
      <c r="D50" s="135"/>
      <c r="E50" s="135"/>
      <c r="F50" s="135"/>
      <c r="G50" s="29"/>
      <c r="H50" s="29"/>
      <c r="I50" s="29"/>
      <c r="J50" s="29"/>
      <c r="K50" s="29"/>
      <c r="L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pans="1:253" s="30" customFormat="1" ht="18.75" customHeight="1" hidden="1">
      <c r="A51" s="129"/>
      <c r="B51" s="147"/>
      <c r="C51" s="144"/>
      <c r="D51" s="144"/>
      <c r="E51" s="140">
        <f>E52</f>
        <v>0</v>
      </c>
      <c r="F51" s="140"/>
      <c r="G51" s="29"/>
      <c r="H51" s="29"/>
      <c r="I51" s="29"/>
      <c r="J51" s="29"/>
      <c r="K51" s="29"/>
      <c r="L51" s="29"/>
      <c r="IK51" s="29"/>
      <c r="IL51" s="29"/>
      <c r="IM51" s="29"/>
      <c r="IN51" s="29"/>
      <c r="IO51" s="29"/>
      <c r="IP51" s="29"/>
      <c r="IQ51" s="29"/>
      <c r="IR51" s="29"/>
      <c r="IS51" s="29"/>
    </row>
    <row r="52" spans="1:253" s="30" customFormat="1" ht="15" customHeight="1" hidden="1">
      <c r="A52" s="126"/>
      <c r="B52" s="166"/>
      <c r="C52" s="138"/>
      <c r="D52" s="138"/>
      <c r="E52" s="138"/>
      <c r="F52" s="138"/>
      <c r="G52" s="29"/>
      <c r="H52" s="29"/>
      <c r="I52" s="29"/>
      <c r="J52" s="29"/>
      <c r="K52" s="29"/>
      <c r="L52" s="29"/>
      <c r="IK52" s="29"/>
      <c r="IL52" s="29"/>
      <c r="IM52" s="29"/>
      <c r="IN52" s="29"/>
      <c r="IO52" s="29"/>
      <c r="IP52" s="29"/>
      <c r="IQ52" s="29"/>
      <c r="IR52" s="29"/>
      <c r="IS52" s="29"/>
    </row>
    <row r="53" spans="1:253" s="30" customFormat="1" ht="51.75" customHeight="1" hidden="1">
      <c r="A53" s="133"/>
      <c r="B53" s="148"/>
      <c r="C53" s="140"/>
      <c r="D53" s="140"/>
      <c r="E53" s="140"/>
      <c r="F53" s="140"/>
      <c r="G53" s="29"/>
      <c r="H53" s="29"/>
      <c r="I53" s="29"/>
      <c r="J53" s="29"/>
      <c r="K53" s="29"/>
      <c r="L53" s="29"/>
      <c r="IK53" s="29"/>
      <c r="IL53" s="29"/>
      <c r="IM53" s="29"/>
      <c r="IN53" s="29"/>
      <c r="IO53" s="29"/>
      <c r="IP53" s="29"/>
      <c r="IQ53" s="29"/>
      <c r="IR53" s="29"/>
      <c r="IS53" s="29"/>
    </row>
    <row r="54" spans="1:253" s="30" customFormat="1" ht="17.25" customHeight="1" hidden="1">
      <c r="A54" s="143"/>
      <c r="B54" s="130"/>
      <c r="C54" s="144"/>
      <c r="D54" s="144"/>
      <c r="E54" s="140"/>
      <c r="F54" s="140"/>
      <c r="G54" s="29"/>
      <c r="H54" s="29"/>
      <c r="I54" s="29"/>
      <c r="J54" s="29"/>
      <c r="K54" s="29"/>
      <c r="L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s="30" customFormat="1" ht="17.25" customHeight="1" hidden="1">
      <c r="A55" s="133"/>
      <c r="B55" s="167"/>
      <c r="C55" s="140"/>
      <c r="D55" s="140"/>
      <c r="E55" s="140"/>
      <c r="F55" s="140"/>
      <c r="G55" s="29"/>
      <c r="H55" s="29"/>
      <c r="I55" s="29"/>
      <c r="J55" s="29"/>
      <c r="K55" s="29"/>
      <c r="L55" s="29"/>
      <c r="IK55" s="29"/>
      <c r="IL55" s="29"/>
      <c r="IM55" s="29"/>
      <c r="IN55" s="29"/>
      <c r="IO55" s="29"/>
      <c r="IP55" s="29"/>
      <c r="IQ55" s="29"/>
      <c r="IR55" s="29"/>
      <c r="IS55" s="29"/>
    </row>
    <row r="56" spans="1:253" s="30" customFormat="1" ht="17.25" customHeight="1" hidden="1">
      <c r="A56" s="133"/>
      <c r="B56" s="167"/>
      <c r="C56" s="140"/>
      <c r="D56" s="140"/>
      <c r="E56" s="140"/>
      <c r="F56" s="140"/>
      <c r="G56" s="29"/>
      <c r="H56" s="29"/>
      <c r="I56" s="29"/>
      <c r="J56" s="29"/>
      <c r="K56" s="29"/>
      <c r="L56" s="29"/>
      <c r="IK56" s="29"/>
      <c r="IL56" s="29"/>
      <c r="IM56" s="29"/>
      <c r="IN56" s="29"/>
      <c r="IO56" s="29"/>
      <c r="IP56" s="29"/>
      <c r="IQ56" s="29"/>
      <c r="IR56" s="29"/>
      <c r="IS56" s="29"/>
    </row>
    <row r="57" spans="1:253" s="30" customFormat="1" ht="17.25" customHeight="1" hidden="1">
      <c r="A57" s="143"/>
      <c r="B57" s="130"/>
      <c r="C57" s="144"/>
      <c r="D57" s="144"/>
      <c r="E57" s="140"/>
      <c r="F57" s="140"/>
      <c r="G57" s="29"/>
      <c r="H57" s="29"/>
      <c r="I57" s="29"/>
      <c r="J57" s="29"/>
      <c r="K57" s="29"/>
      <c r="L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s="30" customFormat="1" ht="36.75" customHeight="1" hidden="1">
      <c r="A58" s="133"/>
      <c r="B58" s="167"/>
      <c r="C58" s="140"/>
      <c r="D58" s="140"/>
      <c r="E58" s="140"/>
      <c r="F58" s="140"/>
      <c r="G58" s="29"/>
      <c r="H58" s="29"/>
      <c r="I58" s="29"/>
      <c r="J58" s="29"/>
      <c r="K58" s="29"/>
      <c r="L58" s="29"/>
      <c r="IK58" s="29"/>
      <c r="IL58" s="29"/>
      <c r="IM58" s="29"/>
      <c r="IN58" s="29"/>
      <c r="IO58" s="29"/>
      <c r="IP58" s="29"/>
      <c r="IQ58" s="29"/>
      <c r="IR58" s="29"/>
      <c r="IS58" s="29"/>
    </row>
    <row r="59" spans="1:253" s="30" customFormat="1" ht="20.25" customHeight="1" hidden="1">
      <c r="A59" s="129"/>
      <c r="B59" s="147"/>
      <c r="C59" s="144"/>
      <c r="D59" s="144"/>
      <c r="E59" s="140">
        <f>E60+E61+E62+E63+E64+E66+E67+E68+E74+E75</f>
        <v>0</v>
      </c>
      <c r="F59" s="135"/>
      <c r="G59" s="29"/>
      <c r="H59" s="29"/>
      <c r="I59" s="29"/>
      <c r="J59" s="29"/>
      <c r="K59" s="29"/>
      <c r="L59" s="29"/>
      <c r="IK59" s="29"/>
      <c r="IL59" s="29"/>
      <c r="IM59" s="29"/>
      <c r="IN59" s="29"/>
      <c r="IO59" s="29"/>
      <c r="IP59" s="29"/>
      <c r="IQ59" s="29"/>
      <c r="IR59" s="29"/>
      <c r="IS59" s="29"/>
    </row>
    <row r="60" spans="1:253" s="30" customFormat="1" ht="124.5" customHeight="1" hidden="1">
      <c r="A60" s="126"/>
      <c r="B60" s="163"/>
      <c r="C60" s="138"/>
      <c r="D60" s="145"/>
      <c r="E60" s="145"/>
      <c r="F60" s="145"/>
      <c r="G60" s="29"/>
      <c r="H60" s="29"/>
      <c r="I60" s="29"/>
      <c r="J60" s="29"/>
      <c r="K60" s="29"/>
      <c r="L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s="30" customFormat="1" ht="42.75" customHeight="1" hidden="1">
      <c r="A61" s="133"/>
      <c r="B61" s="163"/>
      <c r="C61" s="140"/>
      <c r="D61" s="135"/>
      <c r="E61" s="135"/>
      <c r="F61" s="135"/>
      <c r="G61" s="29"/>
      <c r="H61" s="29"/>
      <c r="I61" s="29"/>
      <c r="J61" s="29"/>
      <c r="K61" s="29"/>
      <c r="L61" s="29"/>
      <c r="IK61" s="29"/>
      <c r="IL61" s="29"/>
      <c r="IM61" s="29"/>
      <c r="IN61" s="29"/>
      <c r="IO61" s="29"/>
      <c r="IP61" s="29"/>
      <c r="IQ61" s="29"/>
      <c r="IR61" s="29"/>
      <c r="IS61" s="29"/>
    </row>
    <row r="62" spans="1:253" s="30" customFormat="1" ht="169.5" customHeight="1" hidden="1">
      <c r="A62" s="126"/>
      <c r="B62" s="149"/>
      <c r="C62" s="138"/>
      <c r="D62" s="145"/>
      <c r="E62" s="145"/>
      <c r="F62" s="145"/>
      <c r="G62" s="29"/>
      <c r="H62" s="29"/>
      <c r="I62" s="29"/>
      <c r="J62" s="29"/>
      <c r="K62" s="29"/>
      <c r="L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53" s="25" customFormat="1" ht="123.75" customHeight="1" hidden="1">
      <c r="A63" s="133"/>
      <c r="B63" s="163"/>
      <c r="C63" s="140"/>
      <c r="D63" s="135"/>
      <c r="E63" s="135"/>
      <c r="F63" s="135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25" customFormat="1" ht="98.25" customHeight="1" hidden="1">
      <c r="A64" s="126"/>
      <c r="B64" s="163"/>
      <c r="C64" s="138"/>
      <c r="D64" s="145"/>
      <c r="E64" s="145"/>
      <c r="F64" s="145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25" customFormat="1" ht="42" customHeight="1" hidden="1">
      <c r="A65" s="126"/>
      <c r="B65" s="163"/>
      <c r="C65" s="138"/>
      <c r="D65" s="145"/>
      <c r="E65" s="145"/>
      <c r="F65" s="145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25" customFormat="1" ht="38.25" customHeight="1" hidden="1">
      <c r="A66" s="133"/>
      <c r="B66" s="164"/>
      <c r="C66" s="140"/>
      <c r="D66" s="135"/>
      <c r="E66" s="135"/>
      <c r="F66" s="135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25" customFormat="1" ht="46.5" customHeight="1" hidden="1">
      <c r="A67" s="126"/>
      <c r="B67" s="150"/>
      <c r="C67" s="138"/>
      <c r="D67" s="145"/>
      <c r="E67" s="145"/>
      <c r="F67" s="145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25" customFormat="1" ht="28.5" customHeight="1" hidden="1">
      <c r="A68" s="133"/>
      <c r="B68" s="165"/>
      <c r="C68" s="140"/>
      <c r="D68" s="135"/>
      <c r="E68" s="135"/>
      <c r="F68" s="135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25" customFormat="1" ht="52.5" customHeight="1" hidden="1">
      <c r="A69" s="126"/>
      <c r="B69" s="152"/>
      <c r="C69" s="138"/>
      <c r="D69" s="145"/>
      <c r="E69" s="145"/>
      <c r="F69" s="145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25" customFormat="1" ht="39" customHeight="1" hidden="1">
      <c r="A70" s="126"/>
      <c r="B70" s="165"/>
      <c r="C70" s="138"/>
      <c r="D70" s="145"/>
      <c r="E70" s="145"/>
      <c r="F70" s="145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25" customFormat="1" ht="24.75" customHeight="1" hidden="1">
      <c r="A71" s="133"/>
      <c r="B71" s="165"/>
      <c r="C71" s="140"/>
      <c r="D71" s="135"/>
      <c r="E71" s="135"/>
      <c r="F71" s="135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25" customFormat="1" ht="31.5" customHeight="1" hidden="1">
      <c r="A72" s="126"/>
      <c r="B72" s="152"/>
      <c r="C72" s="138"/>
      <c r="D72" s="145"/>
      <c r="E72" s="145"/>
      <c r="F72" s="145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25" customFormat="1" ht="48" customHeight="1" hidden="1">
      <c r="A73" s="133"/>
      <c r="B73" s="151"/>
      <c r="C73" s="140"/>
      <c r="D73" s="135"/>
      <c r="E73" s="135"/>
      <c r="F73" s="135"/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25" customFormat="1" ht="58.5" customHeight="1" hidden="1">
      <c r="A74" s="126"/>
      <c r="B74" s="153"/>
      <c r="C74" s="138"/>
      <c r="D74" s="145"/>
      <c r="E74" s="145"/>
      <c r="F74" s="145"/>
      <c r="G74" s="3"/>
      <c r="H74" s="3"/>
      <c r="I74" s="3"/>
      <c r="J74" s="3"/>
      <c r="K74" s="3"/>
      <c r="L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25" customFormat="1" ht="35.25" customHeight="1" hidden="1">
      <c r="A75" s="133"/>
      <c r="B75" s="148"/>
      <c r="C75" s="140"/>
      <c r="D75" s="135"/>
      <c r="E75" s="146"/>
      <c r="F75" s="146"/>
      <c r="G75" s="3"/>
      <c r="H75" s="3"/>
      <c r="I75" s="3"/>
      <c r="J75" s="3"/>
      <c r="K75" s="3"/>
      <c r="L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s="25" customFormat="1" ht="41.25" customHeight="1" hidden="1">
      <c r="A76" s="126">
        <v>41052000</v>
      </c>
      <c r="B76" s="153" t="s">
        <v>221</v>
      </c>
      <c r="C76" s="138"/>
      <c r="D76" s="145"/>
      <c r="E76" s="146"/>
      <c r="F76" s="146"/>
      <c r="G76" s="3"/>
      <c r="H76" s="3"/>
      <c r="I76" s="3"/>
      <c r="J76" s="3"/>
      <c r="K76" s="3"/>
      <c r="L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25" customFormat="1" ht="21" customHeight="1">
      <c r="A77" s="154"/>
      <c r="B77" s="155" t="s">
        <v>321</v>
      </c>
      <c r="C77" s="144">
        <f>D77+E77</f>
        <v>200000</v>
      </c>
      <c r="D77" s="131">
        <f>D39+D47</f>
        <v>200000</v>
      </c>
      <c r="E77" s="131">
        <f>E39+E47</f>
        <v>0</v>
      </c>
      <c r="F77" s="135"/>
      <c r="G77" s="3"/>
      <c r="H77" s="3"/>
      <c r="I77" s="3"/>
      <c r="J77" s="3"/>
      <c r="K77" s="3"/>
      <c r="L77" s="3"/>
      <c r="IK77" s="3"/>
      <c r="IL77" s="3"/>
      <c r="IM77" s="3"/>
      <c r="IN77" s="3"/>
      <c r="IO77" s="3"/>
      <c r="IP77" s="3"/>
      <c r="IQ77" s="3"/>
      <c r="IR77" s="3"/>
      <c r="IS77" s="3"/>
    </row>
    <row r="78" ht="0.75" customHeight="1"/>
    <row r="79" ht="12.75" hidden="1"/>
    <row r="80" spans="1:4" ht="15">
      <c r="A80" s="70"/>
      <c r="B80" s="67"/>
      <c r="C80" s="71"/>
      <c r="D80" s="71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984251968503937" bottom="0.1968503937007874" header="0.5118110236220472" footer="0.5118110236220472"/>
  <pageSetup fitToHeight="0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4"/>
  <sheetViews>
    <sheetView showGridLines="0" showZeros="0" zoomScale="75" zoomScaleNormal="75" zoomScalePageLayoutView="0" workbookViewId="0" topLeftCell="D1">
      <pane xSplit="4" ySplit="11" topLeftCell="H12" activePane="bottomRight" state="frozen"/>
      <selection pane="topLeft" activeCell="D1" sqref="D1"/>
      <selection pane="topRight" activeCell="H1" sqref="H1"/>
      <selection pane="bottomLeft" activeCell="D12" sqref="D12"/>
      <selection pane="bottomRight" activeCell="U2" sqref="U2"/>
    </sheetView>
  </sheetViews>
  <sheetFormatPr defaultColWidth="9.16015625" defaultRowHeight="12.75"/>
  <cols>
    <col min="1" max="1" width="3.83203125" style="6" hidden="1" customWidth="1"/>
    <col min="2" max="3" width="12.33203125" style="37" hidden="1" customWidth="1"/>
    <col min="4" max="6" width="11.66015625" style="37" customWidth="1"/>
    <col min="7" max="7" width="42" style="6" customWidth="1"/>
    <col min="8" max="8" width="15" style="6" customWidth="1"/>
    <col min="9" max="9" width="15.66015625" style="6" customWidth="1"/>
    <col min="10" max="10" width="14.33203125" style="6" customWidth="1"/>
    <col min="11" max="14" width="12.66015625" style="6" customWidth="1"/>
    <col min="15" max="15" width="12.33203125" style="6" customWidth="1"/>
    <col min="16" max="16" width="13.83203125" style="6" customWidth="1"/>
    <col min="17" max="19" width="12.66015625" style="6" customWidth="1"/>
    <col min="20" max="20" width="16.83203125" style="6" customWidth="1"/>
    <col min="21" max="21" width="9.16015625" style="5" customWidth="1"/>
    <col min="22" max="16384" width="9.16015625" style="5" customWidth="1"/>
  </cols>
  <sheetData>
    <row r="2" spans="17:20" ht="93" customHeight="1">
      <c r="Q2" s="225" t="s">
        <v>483</v>
      </c>
      <c r="R2" s="225"/>
      <c r="S2" s="225"/>
      <c r="T2" s="225"/>
    </row>
    <row r="3" spans="4:20" ht="17.25" customHeight="1">
      <c r="D3" s="223"/>
      <c r="E3" s="223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0" ht="45" customHeight="1">
      <c r="A4" s="2"/>
      <c r="B4" s="230" t="s">
        <v>39</v>
      </c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</row>
    <row r="5" spans="1:20" ht="14.25" customHeight="1">
      <c r="A5" s="2"/>
      <c r="B5" s="195"/>
      <c r="C5" s="195"/>
      <c r="D5" s="235">
        <v>25313020000</v>
      </c>
      <c r="E5" s="236"/>
      <c r="F5" s="23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2.75" customHeight="1">
      <c r="B6" s="38"/>
      <c r="C6" s="38"/>
      <c r="D6" s="233" t="s">
        <v>418</v>
      </c>
      <c r="E6" s="234"/>
      <c r="F6" s="234"/>
      <c r="G6" s="7"/>
      <c r="H6" s="7"/>
      <c r="I6" s="7"/>
      <c r="J6" s="13"/>
      <c r="K6" s="7"/>
      <c r="L6" s="7"/>
      <c r="M6" s="8"/>
      <c r="N6" s="8"/>
      <c r="O6" s="8"/>
      <c r="P6" s="9"/>
      <c r="Q6" s="9"/>
      <c r="R6" s="9"/>
      <c r="S6" s="9"/>
      <c r="T6" s="31" t="s">
        <v>338</v>
      </c>
    </row>
    <row r="7" spans="1:20" ht="21.75" customHeight="1">
      <c r="A7" s="10"/>
      <c r="B7" s="227" t="s">
        <v>336</v>
      </c>
      <c r="C7" s="227" t="s">
        <v>477</v>
      </c>
      <c r="D7" s="227" t="s">
        <v>479</v>
      </c>
      <c r="E7" s="232" t="s">
        <v>41</v>
      </c>
      <c r="F7" s="232" t="s">
        <v>42</v>
      </c>
      <c r="G7" s="215" t="s">
        <v>33</v>
      </c>
      <c r="H7" s="218" t="s">
        <v>304</v>
      </c>
      <c r="I7" s="218"/>
      <c r="J7" s="218"/>
      <c r="K7" s="218"/>
      <c r="L7" s="218"/>
      <c r="M7" s="220" t="s">
        <v>305</v>
      </c>
      <c r="N7" s="221"/>
      <c r="O7" s="221"/>
      <c r="P7" s="221"/>
      <c r="Q7" s="221"/>
      <c r="R7" s="221"/>
      <c r="S7" s="221"/>
      <c r="T7" s="218" t="s">
        <v>306</v>
      </c>
    </row>
    <row r="8" spans="1:20" ht="16.5" customHeight="1">
      <c r="A8" s="11"/>
      <c r="B8" s="228"/>
      <c r="C8" s="228"/>
      <c r="D8" s="228"/>
      <c r="E8" s="232"/>
      <c r="F8" s="232"/>
      <c r="G8" s="216"/>
      <c r="H8" s="222" t="s">
        <v>222</v>
      </c>
      <c r="I8" s="219" t="s">
        <v>308</v>
      </c>
      <c r="J8" s="216" t="s">
        <v>309</v>
      </c>
      <c r="K8" s="216"/>
      <c r="L8" s="219" t="s">
        <v>310</v>
      </c>
      <c r="M8" s="217" t="s">
        <v>222</v>
      </c>
      <c r="N8" s="219" t="s">
        <v>223</v>
      </c>
      <c r="O8" s="219" t="s">
        <v>420</v>
      </c>
      <c r="P8" s="219" t="s">
        <v>308</v>
      </c>
      <c r="Q8" s="216" t="s">
        <v>309</v>
      </c>
      <c r="R8" s="216"/>
      <c r="S8" s="219" t="s">
        <v>310</v>
      </c>
      <c r="T8" s="218"/>
    </row>
    <row r="9" spans="1:20" ht="20.25" customHeight="1">
      <c r="A9" s="12"/>
      <c r="B9" s="228"/>
      <c r="C9" s="228"/>
      <c r="D9" s="228"/>
      <c r="E9" s="232"/>
      <c r="F9" s="232"/>
      <c r="G9" s="216"/>
      <c r="H9" s="216"/>
      <c r="I9" s="219"/>
      <c r="J9" s="216" t="s">
        <v>311</v>
      </c>
      <c r="K9" s="216" t="s">
        <v>312</v>
      </c>
      <c r="L9" s="219"/>
      <c r="M9" s="217"/>
      <c r="N9" s="219"/>
      <c r="O9" s="219"/>
      <c r="P9" s="219"/>
      <c r="Q9" s="216" t="s">
        <v>311</v>
      </c>
      <c r="R9" s="216" t="s">
        <v>312</v>
      </c>
      <c r="S9" s="219"/>
      <c r="T9" s="218"/>
    </row>
    <row r="10" spans="1:20" ht="118.5" customHeight="1">
      <c r="A10" s="41"/>
      <c r="B10" s="229"/>
      <c r="C10" s="229"/>
      <c r="D10" s="229"/>
      <c r="E10" s="232"/>
      <c r="F10" s="232"/>
      <c r="G10" s="216"/>
      <c r="H10" s="216"/>
      <c r="I10" s="219"/>
      <c r="J10" s="216"/>
      <c r="K10" s="216"/>
      <c r="L10" s="219"/>
      <c r="M10" s="217"/>
      <c r="N10" s="219"/>
      <c r="O10" s="219"/>
      <c r="P10" s="219"/>
      <c r="Q10" s="216"/>
      <c r="R10" s="216"/>
      <c r="S10" s="219"/>
      <c r="T10" s="218"/>
    </row>
    <row r="11" spans="1:20" s="89" customFormat="1" ht="16.5" customHeight="1">
      <c r="A11" s="86"/>
      <c r="B11" s="87"/>
      <c r="C11" s="87"/>
      <c r="D11" s="87">
        <v>1</v>
      </c>
      <c r="E11" s="87">
        <v>2</v>
      </c>
      <c r="F11" s="88">
        <v>3</v>
      </c>
      <c r="G11" s="88">
        <v>4</v>
      </c>
      <c r="H11" s="88">
        <v>5</v>
      </c>
      <c r="I11" s="88">
        <v>6</v>
      </c>
      <c r="J11" s="88">
        <v>7</v>
      </c>
      <c r="K11" s="88">
        <v>8</v>
      </c>
      <c r="L11" s="88">
        <v>9</v>
      </c>
      <c r="M11" s="88">
        <v>10</v>
      </c>
      <c r="N11" s="88">
        <v>11</v>
      </c>
      <c r="O11" s="88">
        <v>12</v>
      </c>
      <c r="P11" s="88">
        <v>13</v>
      </c>
      <c r="Q11" s="88">
        <v>14</v>
      </c>
      <c r="R11" s="88">
        <v>15</v>
      </c>
      <c r="S11" s="88">
        <v>16</v>
      </c>
      <c r="T11" s="88">
        <v>17</v>
      </c>
    </row>
    <row r="12" spans="1:20" s="161" customFormat="1" ht="32.25" customHeight="1">
      <c r="A12" s="160"/>
      <c r="B12" s="47" t="s">
        <v>322</v>
      </c>
      <c r="C12" s="47"/>
      <c r="D12" s="47" t="s">
        <v>322</v>
      </c>
      <c r="E12" s="47"/>
      <c r="F12" s="47"/>
      <c r="G12" s="120" t="s">
        <v>170</v>
      </c>
      <c r="H12" s="74">
        <f>H13</f>
        <v>200000</v>
      </c>
      <c r="I12" s="74">
        <f aca="true" t="shared" si="0" ref="I12:I21">H12-L12</f>
        <v>200000</v>
      </c>
      <c r="J12" s="74">
        <f aca="true" t="shared" si="1" ref="J12:O12">J13</f>
        <v>150000</v>
      </c>
      <c r="K12" s="74">
        <f t="shared" si="1"/>
        <v>10000</v>
      </c>
      <c r="L12" s="74">
        <f t="shared" si="1"/>
        <v>0</v>
      </c>
      <c r="M12" s="74">
        <f t="shared" si="1"/>
        <v>0</v>
      </c>
      <c r="N12" s="74">
        <f t="shared" si="1"/>
        <v>0</v>
      </c>
      <c r="O12" s="74">
        <f t="shared" si="1"/>
        <v>0</v>
      </c>
      <c r="P12" s="74">
        <f aca="true" t="shared" si="2" ref="P12:P26">M12-S12</f>
        <v>0</v>
      </c>
      <c r="Q12" s="74">
        <f>Q13</f>
        <v>0</v>
      </c>
      <c r="R12" s="74">
        <f>R13</f>
        <v>0</v>
      </c>
      <c r="S12" s="74">
        <f>S13</f>
        <v>0</v>
      </c>
      <c r="T12" s="74">
        <f aca="true" t="shared" si="3" ref="T12:T40">H12+M12</f>
        <v>200000</v>
      </c>
    </row>
    <row r="13" spans="1:20" s="60" customFormat="1" ht="30.75" customHeight="1">
      <c r="A13" s="59"/>
      <c r="B13" s="57" t="s">
        <v>322</v>
      </c>
      <c r="C13" s="57"/>
      <c r="D13" s="47" t="s">
        <v>313</v>
      </c>
      <c r="E13" s="47"/>
      <c r="F13" s="47"/>
      <c r="G13" s="120" t="s">
        <v>170</v>
      </c>
      <c r="H13" s="74">
        <f>H14+H17+H19</f>
        <v>200000</v>
      </c>
      <c r="I13" s="74">
        <f t="shared" si="0"/>
        <v>200000</v>
      </c>
      <c r="J13" s="74">
        <f aca="true" t="shared" si="4" ref="J13:O13">J14+J17+J19</f>
        <v>150000</v>
      </c>
      <c r="K13" s="74">
        <f t="shared" si="4"/>
        <v>10000</v>
      </c>
      <c r="L13" s="74">
        <f t="shared" si="4"/>
        <v>0</v>
      </c>
      <c r="M13" s="74">
        <f t="shared" si="4"/>
        <v>0</v>
      </c>
      <c r="N13" s="74">
        <f t="shared" si="4"/>
        <v>0</v>
      </c>
      <c r="O13" s="74">
        <f t="shared" si="4"/>
        <v>0</v>
      </c>
      <c r="P13" s="74">
        <f t="shared" si="2"/>
        <v>0</v>
      </c>
      <c r="Q13" s="74">
        <f>Q14+Q17+Q19</f>
        <v>0</v>
      </c>
      <c r="R13" s="74">
        <f>R14+R17+R19</f>
        <v>0</v>
      </c>
      <c r="S13" s="74">
        <f>S14+S17+S19</f>
        <v>0</v>
      </c>
      <c r="T13" s="74">
        <f t="shared" si="3"/>
        <v>200000</v>
      </c>
    </row>
    <row r="14" spans="1:20" s="60" customFormat="1" ht="20.25" customHeight="1">
      <c r="A14" s="59"/>
      <c r="B14" s="57"/>
      <c r="C14" s="57"/>
      <c r="D14" s="57"/>
      <c r="E14" s="57" t="s">
        <v>183</v>
      </c>
      <c r="F14" s="57"/>
      <c r="G14" s="58" t="s">
        <v>182</v>
      </c>
      <c r="H14" s="75">
        <f>H15+H16</f>
        <v>200000</v>
      </c>
      <c r="I14" s="75">
        <f t="shared" si="0"/>
        <v>200000</v>
      </c>
      <c r="J14" s="75">
        <f aca="true" t="shared" si="5" ref="J14:O14">J15+J16</f>
        <v>150000</v>
      </c>
      <c r="K14" s="75">
        <f t="shared" si="5"/>
        <v>10000</v>
      </c>
      <c r="L14" s="75">
        <f t="shared" si="5"/>
        <v>0</v>
      </c>
      <c r="M14" s="75">
        <f t="shared" si="5"/>
        <v>0</v>
      </c>
      <c r="N14" s="75">
        <f t="shared" si="5"/>
        <v>0</v>
      </c>
      <c r="O14" s="75">
        <f t="shared" si="5"/>
        <v>0</v>
      </c>
      <c r="P14" s="77">
        <f t="shared" si="2"/>
        <v>0</v>
      </c>
      <c r="Q14" s="75">
        <f>Q15+Q16</f>
        <v>0</v>
      </c>
      <c r="R14" s="75">
        <f>R15+R16</f>
        <v>0</v>
      </c>
      <c r="S14" s="75">
        <f>S15+S16</f>
        <v>0</v>
      </c>
      <c r="T14" s="75">
        <f t="shared" si="3"/>
        <v>200000</v>
      </c>
    </row>
    <row r="15" spans="2:20" ht="66" customHeight="1">
      <c r="B15" s="39" t="s">
        <v>335</v>
      </c>
      <c r="C15" s="40" t="s">
        <v>323</v>
      </c>
      <c r="D15" s="40" t="s">
        <v>48</v>
      </c>
      <c r="E15" s="40" t="s">
        <v>49</v>
      </c>
      <c r="F15" s="40" t="s">
        <v>314</v>
      </c>
      <c r="G15" s="35" t="s">
        <v>480</v>
      </c>
      <c r="H15" s="78">
        <v>200000</v>
      </c>
      <c r="I15" s="76">
        <f t="shared" si="0"/>
        <v>200000</v>
      </c>
      <c r="J15" s="78">
        <v>150000</v>
      </c>
      <c r="K15" s="78">
        <v>10000</v>
      </c>
      <c r="L15" s="78"/>
      <c r="M15" s="78"/>
      <c r="N15" s="78"/>
      <c r="O15" s="78"/>
      <c r="P15" s="78"/>
      <c r="Q15" s="77"/>
      <c r="R15" s="77"/>
      <c r="S15" s="78"/>
      <c r="T15" s="76">
        <f t="shared" si="3"/>
        <v>200000</v>
      </c>
    </row>
    <row r="16" spans="2:20" ht="30.75" customHeight="1" hidden="1">
      <c r="B16" s="39"/>
      <c r="C16" s="40" t="s">
        <v>340</v>
      </c>
      <c r="D16" s="40" t="s">
        <v>180</v>
      </c>
      <c r="E16" s="40" t="s">
        <v>436</v>
      </c>
      <c r="F16" s="40" t="s">
        <v>373</v>
      </c>
      <c r="G16" s="49" t="s">
        <v>181</v>
      </c>
      <c r="H16" s="78"/>
      <c r="I16" s="76"/>
      <c r="J16" s="78"/>
      <c r="K16" s="78"/>
      <c r="L16" s="78"/>
      <c r="M16" s="78"/>
      <c r="N16" s="78"/>
      <c r="O16" s="78"/>
      <c r="P16" s="78">
        <f t="shared" si="2"/>
        <v>0</v>
      </c>
      <c r="Q16" s="77"/>
      <c r="R16" s="77"/>
      <c r="S16" s="78"/>
      <c r="T16" s="76">
        <f t="shared" si="3"/>
        <v>0</v>
      </c>
    </row>
    <row r="17" spans="1:20" s="53" customFormat="1" ht="18.75" customHeight="1" hidden="1">
      <c r="A17" s="46"/>
      <c r="B17" s="39"/>
      <c r="C17" s="39"/>
      <c r="D17" s="39" t="s">
        <v>188</v>
      </c>
      <c r="E17" s="39" t="s">
        <v>184</v>
      </c>
      <c r="F17" s="39" t="s">
        <v>377</v>
      </c>
      <c r="G17" s="33" t="s">
        <v>51</v>
      </c>
      <c r="H17" s="77">
        <f>H18</f>
        <v>0</v>
      </c>
      <c r="I17" s="75">
        <f t="shared" si="0"/>
        <v>0</v>
      </c>
      <c r="J17" s="77">
        <f>J18</f>
        <v>0</v>
      </c>
      <c r="K17" s="77">
        <f>K18</f>
        <v>0</v>
      </c>
      <c r="L17" s="77">
        <f>L18</f>
        <v>0</v>
      </c>
      <c r="M17" s="77">
        <f>M18</f>
        <v>0</v>
      </c>
      <c r="N17" s="77">
        <f>N18</f>
        <v>0</v>
      </c>
      <c r="O17" s="77"/>
      <c r="P17" s="77">
        <f t="shared" si="2"/>
        <v>0</v>
      </c>
      <c r="Q17" s="77">
        <f>Q18</f>
        <v>0</v>
      </c>
      <c r="R17" s="77">
        <f>R18</f>
        <v>0</v>
      </c>
      <c r="S17" s="77">
        <f>S18</f>
        <v>0</v>
      </c>
      <c r="T17" s="75">
        <f t="shared" si="3"/>
        <v>0</v>
      </c>
    </row>
    <row r="18" spans="2:20" ht="30.75" customHeight="1" hidden="1">
      <c r="B18" s="39"/>
      <c r="C18" s="40"/>
      <c r="D18" s="40" t="s">
        <v>185</v>
      </c>
      <c r="E18" s="40" t="s">
        <v>186</v>
      </c>
      <c r="F18" s="40" t="s">
        <v>377</v>
      </c>
      <c r="G18" s="49" t="s">
        <v>187</v>
      </c>
      <c r="H18" s="78"/>
      <c r="I18" s="76">
        <f t="shared" si="0"/>
        <v>0</v>
      </c>
      <c r="J18" s="78"/>
      <c r="K18" s="78"/>
      <c r="L18" s="78"/>
      <c r="M18" s="78"/>
      <c r="N18" s="78"/>
      <c r="O18" s="78"/>
      <c r="P18" s="78">
        <f t="shared" si="2"/>
        <v>0</v>
      </c>
      <c r="Q18" s="77"/>
      <c r="R18" s="77"/>
      <c r="S18" s="78"/>
      <c r="T18" s="76">
        <f t="shared" si="3"/>
        <v>0</v>
      </c>
    </row>
    <row r="19" spans="1:20" s="53" customFormat="1" ht="30.75" customHeight="1" hidden="1">
      <c r="A19" s="46"/>
      <c r="B19" s="39"/>
      <c r="C19" s="39"/>
      <c r="D19" s="39"/>
      <c r="E19" s="39" t="s">
        <v>191</v>
      </c>
      <c r="F19" s="39"/>
      <c r="G19" s="33" t="s">
        <v>243</v>
      </c>
      <c r="H19" s="77">
        <f>H21</f>
        <v>0</v>
      </c>
      <c r="I19" s="75">
        <f t="shared" si="0"/>
        <v>0</v>
      </c>
      <c r="J19" s="77"/>
      <c r="K19" s="77"/>
      <c r="L19" s="77"/>
      <c r="M19" s="77">
        <f>M20+M21</f>
        <v>0</v>
      </c>
      <c r="N19" s="77">
        <f>N20+N21</f>
        <v>0</v>
      </c>
      <c r="O19" s="77"/>
      <c r="P19" s="77">
        <f t="shared" si="2"/>
        <v>0</v>
      </c>
      <c r="Q19" s="77">
        <f>Q20+Q21</f>
        <v>0</v>
      </c>
      <c r="R19" s="77">
        <f>R20+R21</f>
        <v>0</v>
      </c>
      <c r="S19" s="77">
        <f>S20+S21</f>
        <v>0</v>
      </c>
      <c r="T19" s="75">
        <f t="shared" si="3"/>
        <v>0</v>
      </c>
    </row>
    <row r="20" spans="2:20" ht="30.75" customHeight="1" hidden="1">
      <c r="B20" s="39"/>
      <c r="C20" s="40"/>
      <c r="D20" s="40" t="s">
        <v>45</v>
      </c>
      <c r="E20" s="40" t="s">
        <v>46</v>
      </c>
      <c r="F20" s="40" t="s">
        <v>328</v>
      </c>
      <c r="G20" s="49" t="s">
        <v>47</v>
      </c>
      <c r="H20" s="78"/>
      <c r="I20" s="76"/>
      <c r="J20" s="78"/>
      <c r="K20" s="78"/>
      <c r="L20" s="78"/>
      <c r="M20" s="78"/>
      <c r="N20" s="78"/>
      <c r="O20" s="78"/>
      <c r="P20" s="78">
        <f t="shared" si="2"/>
        <v>0</v>
      </c>
      <c r="Q20" s="77"/>
      <c r="R20" s="77"/>
      <c r="S20" s="78"/>
      <c r="T20" s="76">
        <f t="shared" si="3"/>
        <v>0</v>
      </c>
    </row>
    <row r="21" spans="2:20" ht="30" customHeight="1" hidden="1">
      <c r="B21" s="39"/>
      <c r="C21" s="40" t="s">
        <v>343</v>
      </c>
      <c r="D21" s="40" t="s">
        <v>244</v>
      </c>
      <c r="E21" s="40" t="s">
        <v>245</v>
      </c>
      <c r="F21" s="40" t="s">
        <v>328</v>
      </c>
      <c r="G21" s="49" t="s">
        <v>246</v>
      </c>
      <c r="H21" s="78"/>
      <c r="I21" s="76">
        <f t="shared" si="0"/>
        <v>0</v>
      </c>
      <c r="J21" s="78">
        <f>J22+J23+J24</f>
        <v>0</v>
      </c>
      <c r="K21" s="78">
        <f>K22+K23+K24</f>
        <v>0</v>
      </c>
      <c r="L21" s="78">
        <f>L22+L23+L24</f>
        <v>0</v>
      </c>
      <c r="M21" s="78">
        <f>M22+M23+M24</f>
        <v>0</v>
      </c>
      <c r="N21" s="78"/>
      <c r="O21" s="78"/>
      <c r="P21" s="78">
        <f t="shared" si="2"/>
        <v>0</v>
      </c>
      <c r="Q21" s="78">
        <f>Q22+Q23+Q24</f>
        <v>0</v>
      </c>
      <c r="R21" s="78">
        <f>R22+R23+R24</f>
        <v>0</v>
      </c>
      <c r="S21" s="78">
        <f>S22+S23+S24</f>
        <v>0</v>
      </c>
      <c r="T21" s="76">
        <f t="shared" si="3"/>
        <v>0</v>
      </c>
    </row>
    <row r="22" spans="1:20" s="53" customFormat="1" ht="58.5" customHeight="1" hidden="1">
      <c r="A22" s="46"/>
      <c r="B22" s="39"/>
      <c r="C22" s="40" t="s">
        <v>343</v>
      </c>
      <c r="D22" s="112" t="s">
        <v>5</v>
      </c>
      <c r="E22" s="112" t="s">
        <v>4</v>
      </c>
      <c r="F22" s="112" t="s">
        <v>373</v>
      </c>
      <c r="G22" s="110" t="s">
        <v>1</v>
      </c>
      <c r="H22" s="105"/>
      <c r="I22" s="76"/>
      <c r="J22" s="77">
        <f aca="true" t="shared" si="6" ref="J22:R22">J24</f>
        <v>0</v>
      </c>
      <c r="K22" s="77">
        <f t="shared" si="6"/>
        <v>0</v>
      </c>
      <c r="L22" s="77">
        <f t="shared" si="6"/>
        <v>0</v>
      </c>
      <c r="M22" s="77">
        <f t="shared" si="6"/>
        <v>0</v>
      </c>
      <c r="N22" s="77"/>
      <c r="O22" s="77"/>
      <c r="P22" s="78">
        <f t="shared" si="2"/>
        <v>0</v>
      </c>
      <c r="Q22" s="77">
        <f t="shared" si="6"/>
        <v>0</v>
      </c>
      <c r="R22" s="77">
        <f t="shared" si="6"/>
        <v>0</v>
      </c>
      <c r="S22" s="77"/>
      <c r="T22" s="76">
        <f t="shared" si="3"/>
        <v>0</v>
      </c>
    </row>
    <row r="23" spans="1:20" s="53" customFormat="1" ht="63" customHeight="1" hidden="1">
      <c r="A23" s="46"/>
      <c r="B23" s="39"/>
      <c r="C23" s="40" t="s">
        <v>343</v>
      </c>
      <c r="D23" s="112" t="s">
        <v>2</v>
      </c>
      <c r="E23" s="112" t="s">
        <v>6</v>
      </c>
      <c r="F23" s="112" t="s">
        <v>373</v>
      </c>
      <c r="G23" s="109" t="s">
        <v>0</v>
      </c>
      <c r="H23" s="105"/>
      <c r="I23" s="76"/>
      <c r="J23" s="77"/>
      <c r="K23" s="77"/>
      <c r="L23" s="77"/>
      <c r="M23" s="77"/>
      <c r="N23" s="77"/>
      <c r="O23" s="77"/>
      <c r="P23" s="78">
        <f t="shared" si="2"/>
        <v>0</v>
      </c>
      <c r="Q23" s="77"/>
      <c r="R23" s="77"/>
      <c r="S23" s="77"/>
      <c r="T23" s="76">
        <f t="shared" si="3"/>
        <v>0</v>
      </c>
    </row>
    <row r="24" spans="2:20" ht="41.25" hidden="1">
      <c r="B24" s="32"/>
      <c r="C24" s="34">
        <v>250404</v>
      </c>
      <c r="D24" s="34">
        <v>118603</v>
      </c>
      <c r="E24" s="34">
        <v>8603</v>
      </c>
      <c r="F24" s="40" t="s">
        <v>373</v>
      </c>
      <c r="G24" s="111" t="s">
        <v>7</v>
      </c>
      <c r="H24" s="78"/>
      <c r="I24" s="76"/>
      <c r="J24" s="78"/>
      <c r="K24" s="78"/>
      <c r="L24" s="78"/>
      <c r="M24" s="78"/>
      <c r="N24" s="78"/>
      <c r="O24" s="78"/>
      <c r="P24" s="78">
        <f t="shared" si="2"/>
        <v>0</v>
      </c>
      <c r="Q24" s="78"/>
      <c r="R24" s="78"/>
      <c r="S24" s="78"/>
      <c r="T24" s="76">
        <f t="shared" si="3"/>
        <v>0</v>
      </c>
    </row>
    <row r="25" spans="1:20" s="53" customFormat="1" ht="27" hidden="1">
      <c r="A25" s="46"/>
      <c r="B25" s="47" t="s">
        <v>374</v>
      </c>
      <c r="C25" s="47"/>
      <c r="D25" s="47" t="s">
        <v>52</v>
      </c>
      <c r="E25" s="51"/>
      <c r="F25" s="47"/>
      <c r="G25" s="51" t="s">
        <v>171</v>
      </c>
      <c r="H25" s="74">
        <f>H26</f>
        <v>0</v>
      </c>
      <c r="I25" s="74">
        <f>H25-L25</f>
        <v>0</v>
      </c>
      <c r="J25" s="74">
        <f aca="true" t="shared" si="7" ref="J25:O25">J26</f>
        <v>0</v>
      </c>
      <c r="K25" s="74">
        <f t="shared" si="7"/>
        <v>0</v>
      </c>
      <c r="L25" s="74">
        <f t="shared" si="7"/>
        <v>0</v>
      </c>
      <c r="M25" s="74">
        <f t="shared" si="7"/>
        <v>0</v>
      </c>
      <c r="N25" s="74">
        <f t="shared" si="7"/>
        <v>0</v>
      </c>
      <c r="O25" s="74">
        <f t="shared" si="7"/>
        <v>0</v>
      </c>
      <c r="P25" s="74">
        <f t="shared" si="2"/>
        <v>0</v>
      </c>
      <c r="Q25" s="74">
        <f>Q26</f>
        <v>0</v>
      </c>
      <c r="R25" s="74">
        <f>R26</f>
        <v>0</v>
      </c>
      <c r="S25" s="74">
        <f>S26</f>
        <v>0</v>
      </c>
      <c r="T25" s="74">
        <f t="shared" si="3"/>
        <v>0</v>
      </c>
    </row>
    <row r="26" spans="1:20" s="53" customFormat="1" ht="43.5" customHeight="1" hidden="1">
      <c r="A26" s="46"/>
      <c r="B26" s="47"/>
      <c r="C26" s="47"/>
      <c r="D26" s="47" t="s">
        <v>53</v>
      </c>
      <c r="E26" s="51"/>
      <c r="F26" s="47"/>
      <c r="G26" s="51" t="s">
        <v>172</v>
      </c>
      <c r="H26" s="74">
        <f>H29+H43+H58+H63+H71+H73+H78+H27+H69</f>
        <v>0</v>
      </c>
      <c r="I26" s="74">
        <f>H26-L26</f>
        <v>0</v>
      </c>
      <c r="J26" s="74">
        <f aca="true" t="shared" si="8" ref="J26:O26">J29+J43+J58+J63+J71+J73+J78+J27+J69</f>
        <v>0</v>
      </c>
      <c r="K26" s="74">
        <f t="shared" si="8"/>
        <v>0</v>
      </c>
      <c r="L26" s="74">
        <f t="shared" si="8"/>
        <v>0</v>
      </c>
      <c r="M26" s="74">
        <f t="shared" si="8"/>
        <v>0</v>
      </c>
      <c r="N26" s="74">
        <f t="shared" si="8"/>
        <v>0</v>
      </c>
      <c r="O26" s="74">
        <f t="shared" si="8"/>
        <v>0</v>
      </c>
      <c r="P26" s="74">
        <f t="shared" si="2"/>
        <v>0</v>
      </c>
      <c r="Q26" s="74">
        <f>Q29+Q43+Q58+Q63+Q71+Q73+Q78+Q27+Q69</f>
        <v>0</v>
      </c>
      <c r="R26" s="74">
        <f>R29+R43+R58+R63+R71+R73+R78+R27+R69</f>
        <v>0</v>
      </c>
      <c r="S26" s="74">
        <f>S29+S43+S58+S63+S71+S73+S78+S27+S69</f>
        <v>0</v>
      </c>
      <c r="T26" s="74">
        <f t="shared" si="3"/>
        <v>0</v>
      </c>
    </row>
    <row r="27" spans="1:20" s="63" customFormat="1" ht="22.5" customHeight="1" hidden="1">
      <c r="A27" s="62"/>
      <c r="B27" s="57"/>
      <c r="C27" s="57"/>
      <c r="D27" s="57"/>
      <c r="E27" s="57" t="s">
        <v>183</v>
      </c>
      <c r="F27" s="57"/>
      <c r="G27" s="58" t="s">
        <v>182</v>
      </c>
      <c r="H27" s="75">
        <f>H28</f>
        <v>0</v>
      </c>
      <c r="I27" s="75">
        <f aca="true" t="shared" si="9" ref="I27:I42">H27-L27</f>
        <v>0</v>
      </c>
      <c r="J27" s="75"/>
      <c r="K27" s="75"/>
      <c r="L27" s="75"/>
      <c r="M27" s="75">
        <f>M28</f>
        <v>0</v>
      </c>
      <c r="N27" s="75">
        <f>N28</f>
        <v>0</v>
      </c>
      <c r="O27" s="75"/>
      <c r="P27" s="75"/>
      <c r="Q27" s="75"/>
      <c r="R27" s="75"/>
      <c r="S27" s="75"/>
      <c r="T27" s="75">
        <f t="shared" si="3"/>
        <v>0</v>
      </c>
    </row>
    <row r="28" spans="1:20" s="114" customFormat="1" ht="30" customHeight="1" hidden="1">
      <c r="A28" s="113"/>
      <c r="B28" s="57"/>
      <c r="C28" s="57"/>
      <c r="D28" s="108" t="s">
        <v>242</v>
      </c>
      <c r="E28" s="108" t="s">
        <v>436</v>
      </c>
      <c r="F28" s="108" t="s">
        <v>373</v>
      </c>
      <c r="G28" s="106" t="s">
        <v>181</v>
      </c>
      <c r="H28" s="76"/>
      <c r="I28" s="76">
        <f t="shared" si="9"/>
        <v>0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5">
        <f t="shared" si="3"/>
        <v>0</v>
      </c>
    </row>
    <row r="29" spans="1:20" s="53" customFormat="1" ht="21" customHeight="1" hidden="1">
      <c r="A29" s="46"/>
      <c r="B29" s="32"/>
      <c r="C29" s="40" t="s">
        <v>31</v>
      </c>
      <c r="D29" s="39"/>
      <c r="E29" s="39" t="s">
        <v>8</v>
      </c>
      <c r="F29" s="39"/>
      <c r="G29" s="33" t="s">
        <v>348</v>
      </c>
      <c r="H29" s="77">
        <f>H32+H35+H39+H41</f>
        <v>0</v>
      </c>
      <c r="I29" s="77">
        <f>I32+I35+I39+I41</f>
        <v>0</v>
      </c>
      <c r="J29" s="77">
        <f aca="true" t="shared" si="10" ref="J29:S29">J32+J35+J39</f>
        <v>0</v>
      </c>
      <c r="K29" s="77">
        <f t="shared" si="10"/>
        <v>0</v>
      </c>
      <c r="L29" s="77">
        <f t="shared" si="10"/>
        <v>0</v>
      </c>
      <c r="M29" s="77">
        <f t="shared" si="10"/>
        <v>0</v>
      </c>
      <c r="N29" s="77"/>
      <c r="O29" s="77"/>
      <c r="P29" s="77">
        <f t="shared" si="10"/>
        <v>0</v>
      </c>
      <c r="Q29" s="77">
        <f t="shared" si="10"/>
        <v>0</v>
      </c>
      <c r="R29" s="77">
        <f t="shared" si="10"/>
        <v>0</v>
      </c>
      <c r="S29" s="77">
        <f t="shared" si="10"/>
        <v>0</v>
      </c>
      <c r="T29" s="75">
        <f t="shared" si="3"/>
        <v>0</v>
      </c>
    </row>
    <row r="30" spans="1:20" s="102" customFormat="1" ht="21" customHeight="1" hidden="1">
      <c r="A30" s="100"/>
      <c r="B30" s="92"/>
      <c r="C30" s="92"/>
      <c r="D30" s="101" t="s">
        <v>54</v>
      </c>
      <c r="E30" s="101" t="s">
        <v>8</v>
      </c>
      <c r="F30" s="101"/>
      <c r="G30" s="162" t="s">
        <v>473</v>
      </c>
      <c r="H30" s="95"/>
      <c r="I30" s="95">
        <f t="shared" si="9"/>
        <v>0</v>
      </c>
      <c r="J30" s="95">
        <f>J29</f>
        <v>0</v>
      </c>
      <c r="K30" s="95">
        <f>K29</f>
        <v>0</v>
      </c>
      <c r="L30" s="95">
        <f>L29</f>
        <v>0</v>
      </c>
      <c r="M30" s="95">
        <f>M33+M36+M40</f>
        <v>0</v>
      </c>
      <c r="N30" s="95">
        <f>N33+N36+N40</f>
        <v>0</v>
      </c>
      <c r="O30" s="95"/>
      <c r="P30" s="95">
        <f>M30-S30</f>
        <v>0</v>
      </c>
      <c r="Q30" s="95"/>
      <c r="R30" s="95"/>
      <c r="S30" s="95"/>
      <c r="T30" s="96">
        <f t="shared" si="3"/>
        <v>0</v>
      </c>
    </row>
    <row r="31" spans="1:20" s="102" customFormat="1" ht="14.25" hidden="1">
      <c r="A31" s="100"/>
      <c r="B31" s="92"/>
      <c r="C31" s="92"/>
      <c r="D31" s="101" t="s">
        <v>54</v>
      </c>
      <c r="E31" s="101" t="s">
        <v>8</v>
      </c>
      <c r="F31" s="101"/>
      <c r="G31" s="162" t="s">
        <v>325</v>
      </c>
      <c r="H31" s="95"/>
      <c r="I31" s="95">
        <f t="shared" si="9"/>
        <v>0</v>
      </c>
      <c r="J31" s="95">
        <f>J34+J37</f>
        <v>0</v>
      </c>
      <c r="K31" s="95">
        <f>K34+K37</f>
        <v>0</v>
      </c>
      <c r="L31" s="95">
        <f>L34+L37</f>
        <v>0</v>
      </c>
      <c r="M31" s="95">
        <f>M34+M37</f>
        <v>0</v>
      </c>
      <c r="N31" s="95">
        <f>N34+N37</f>
        <v>0</v>
      </c>
      <c r="O31" s="95"/>
      <c r="P31" s="95"/>
      <c r="Q31" s="95"/>
      <c r="R31" s="95"/>
      <c r="S31" s="95"/>
      <c r="T31" s="96">
        <f t="shared" si="3"/>
        <v>0</v>
      </c>
    </row>
    <row r="32" spans="2:20" ht="27" hidden="1">
      <c r="B32" s="32"/>
      <c r="C32" s="40">
        <v>80101</v>
      </c>
      <c r="D32" s="40" t="s">
        <v>55</v>
      </c>
      <c r="E32" s="40" t="s">
        <v>9</v>
      </c>
      <c r="F32" s="40" t="s">
        <v>375</v>
      </c>
      <c r="G32" s="35" t="s">
        <v>10</v>
      </c>
      <c r="H32" s="78"/>
      <c r="I32" s="78">
        <f t="shared" si="9"/>
        <v>0</v>
      </c>
      <c r="J32" s="78"/>
      <c r="K32" s="78"/>
      <c r="L32" s="78"/>
      <c r="M32" s="78"/>
      <c r="N32" s="78"/>
      <c r="O32" s="78"/>
      <c r="P32" s="78">
        <f>M32-S32</f>
        <v>0</v>
      </c>
      <c r="Q32" s="78"/>
      <c r="R32" s="78"/>
      <c r="S32" s="78"/>
      <c r="T32" s="76">
        <f t="shared" si="3"/>
        <v>0</v>
      </c>
    </row>
    <row r="33" spans="2:20" ht="13.5" hidden="1">
      <c r="B33" s="32"/>
      <c r="C33" s="34">
        <v>80101</v>
      </c>
      <c r="D33" s="40" t="s">
        <v>55</v>
      </c>
      <c r="E33" s="40" t="s">
        <v>9</v>
      </c>
      <c r="F33" s="40" t="s">
        <v>375</v>
      </c>
      <c r="G33" s="49" t="s">
        <v>473</v>
      </c>
      <c r="H33" s="78"/>
      <c r="I33" s="78">
        <f t="shared" si="9"/>
        <v>0</v>
      </c>
      <c r="J33" s="78"/>
      <c r="K33" s="78"/>
      <c r="L33" s="78"/>
      <c r="M33" s="78"/>
      <c r="N33" s="78"/>
      <c r="O33" s="78"/>
      <c r="P33" s="78">
        <f>M33-S33</f>
        <v>0</v>
      </c>
      <c r="Q33" s="78"/>
      <c r="R33" s="78"/>
      <c r="S33" s="78"/>
      <c r="T33" s="76">
        <f t="shared" si="3"/>
        <v>0</v>
      </c>
    </row>
    <row r="34" spans="2:20" ht="13.5" hidden="1">
      <c r="B34" s="32"/>
      <c r="C34" s="34">
        <v>80101</v>
      </c>
      <c r="D34" s="40" t="s">
        <v>55</v>
      </c>
      <c r="E34" s="40" t="s">
        <v>9</v>
      </c>
      <c r="F34" s="40" t="s">
        <v>375</v>
      </c>
      <c r="G34" s="49" t="s">
        <v>325</v>
      </c>
      <c r="H34" s="78"/>
      <c r="I34" s="78">
        <f t="shared" si="9"/>
        <v>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6">
        <f t="shared" si="3"/>
        <v>0</v>
      </c>
    </row>
    <row r="35" spans="2:20" ht="41.25" hidden="1">
      <c r="B35" s="32"/>
      <c r="C35" s="40" t="s">
        <v>32</v>
      </c>
      <c r="D35" s="40" t="s">
        <v>56</v>
      </c>
      <c r="E35" s="40" t="s">
        <v>57</v>
      </c>
      <c r="F35" s="40" t="s">
        <v>58</v>
      </c>
      <c r="G35" s="35" t="s">
        <v>59</v>
      </c>
      <c r="H35" s="78"/>
      <c r="I35" s="78">
        <f t="shared" si="9"/>
        <v>0</v>
      </c>
      <c r="J35" s="104"/>
      <c r="K35" s="78"/>
      <c r="L35" s="78"/>
      <c r="M35" s="78"/>
      <c r="N35" s="78"/>
      <c r="O35" s="78"/>
      <c r="P35" s="78">
        <f>M35-S35</f>
        <v>0</v>
      </c>
      <c r="Q35" s="78"/>
      <c r="R35" s="78"/>
      <c r="S35" s="78"/>
      <c r="T35" s="76">
        <f t="shared" si="3"/>
        <v>0</v>
      </c>
    </row>
    <row r="36" spans="2:20" ht="13.5" hidden="1">
      <c r="B36" s="32"/>
      <c r="C36" s="34">
        <v>80800</v>
      </c>
      <c r="D36" s="40" t="s">
        <v>56</v>
      </c>
      <c r="E36" s="40" t="s">
        <v>57</v>
      </c>
      <c r="F36" s="40" t="s">
        <v>58</v>
      </c>
      <c r="G36" s="49" t="s">
        <v>473</v>
      </c>
      <c r="H36" s="78"/>
      <c r="I36" s="78">
        <f t="shared" si="9"/>
        <v>0</v>
      </c>
      <c r="J36" s="104"/>
      <c r="K36" s="78"/>
      <c r="L36" s="78"/>
      <c r="M36" s="78"/>
      <c r="N36" s="78"/>
      <c r="O36" s="78"/>
      <c r="P36" s="78">
        <f>M36-S36</f>
        <v>0</v>
      </c>
      <c r="Q36" s="78"/>
      <c r="R36" s="78"/>
      <c r="S36" s="78"/>
      <c r="T36" s="76">
        <f t="shared" si="3"/>
        <v>0</v>
      </c>
    </row>
    <row r="37" spans="2:20" ht="13.5" hidden="1">
      <c r="B37" s="32"/>
      <c r="C37" s="34">
        <v>80800</v>
      </c>
      <c r="D37" s="40" t="s">
        <v>56</v>
      </c>
      <c r="E37" s="40" t="s">
        <v>57</v>
      </c>
      <c r="F37" s="40" t="s">
        <v>58</v>
      </c>
      <c r="G37" s="49" t="s">
        <v>325</v>
      </c>
      <c r="H37" s="78"/>
      <c r="I37" s="78">
        <f t="shared" si="9"/>
        <v>0</v>
      </c>
      <c r="J37" s="104"/>
      <c r="K37" s="78"/>
      <c r="L37" s="78"/>
      <c r="M37" s="78"/>
      <c r="N37" s="78"/>
      <c r="O37" s="78"/>
      <c r="P37" s="78"/>
      <c r="Q37" s="78"/>
      <c r="R37" s="78"/>
      <c r="S37" s="78"/>
      <c r="T37" s="76">
        <f t="shared" si="3"/>
        <v>0</v>
      </c>
    </row>
    <row r="38" spans="2:20" ht="27" hidden="1">
      <c r="B38" s="32"/>
      <c r="C38" s="34"/>
      <c r="D38" s="40" t="s">
        <v>63</v>
      </c>
      <c r="E38" s="40" t="s">
        <v>62</v>
      </c>
      <c r="F38" s="40"/>
      <c r="G38" s="49" t="s">
        <v>64</v>
      </c>
      <c r="H38" s="78"/>
      <c r="I38" s="78">
        <f t="shared" si="9"/>
        <v>0</v>
      </c>
      <c r="J38" s="104"/>
      <c r="K38" s="78"/>
      <c r="L38" s="78"/>
      <c r="M38" s="78"/>
      <c r="N38" s="78"/>
      <c r="O38" s="78"/>
      <c r="P38" s="78"/>
      <c r="Q38" s="78"/>
      <c r="R38" s="78"/>
      <c r="S38" s="78"/>
      <c r="T38" s="76">
        <f t="shared" si="3"/>
        <v>0</v>
      </c>
    </row>
    <row r="39" spans="2:20" ht="27" hidden="1">
      <c r="B39" s="32"/>
      <c r="C39" s="34">
        <v>81809</v>
      </c>
      <c r="D39" s="40" t="s">
        <v>60</v>
      </c>
      <c r="E39" s="40" t="s">
        <v>61</v>
      </c>
      <c r="F39" s="40" t="s">
        <v>376</v>
      </c>
      <c r="G39" s="49" t="s">
        <v>467</v>
      </c>
      <c r="H39" s="78"/>
      <c r="I39" s="78">
        <f t="shared" si="9"/>
        <v>0</v>
      </c>
      <c r="J39" s="78"/>
      <c r="K39" s="78"/>
      <c r="L39" s="78"/>
      <c r="M39" s="78"/>
      <c r="N39" s="78"/>
      <c r="O39" s="78"/>
      <c r="P39" s="78">
        <f>M39-S39</f>
        <v>0</v>
      </c>
      <c r="Q39" s="78"/>
      <c r="R39" s="78"/>
      <c r="S39" s="78"/>
      <c r="T39" s="76">
        <f t="shared" si="3"/>
        <v>0</v>
      </c>
    </row>
    <row r="40" spans="2:20" ht="13.5" hidden="1">
      <c r="B40" s="32"/>
      <c r="C40" s="34">
        <v>81809</v>
      </c>
      <c r="D40" s="40" t="s">
        <v>60</v>
      </c>
      <c r="E40" s="40" t="s">
        <v>61</v>
      </c>
      <c r="F40" s="40" t="s">
        <v>376</v>
      </c>
      <c r="G40" s="49" t="s">
        <v>473</v>
      </c>
      <c r="H40" s="78"/>
      <c r="I40" s="78">
        <f t="shared" si="9"/>
        <v>0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6">
        <f t="shared" si="3"/>
        <v>0</v>
      </c>
    </row>
    <row r="41" spans="2:20" ht="13.5" hidden="1">
      <c r="B41" s="32"/>
      <c r="C41" s="34"/>
      <c r="D41" s="40"/>
      <c r="E41" s="40"/>
      <c r="F41" s="40"/>
      <c r="G41" s="69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6"/>
    </row>
    <row r="42" spans="2:20" ht="13.5" hidden="1">
      <c r="B42" s="32"/>
      <c r="C42" s="34"/>
      <c r="D42" s="40" t="s">
        <v>60</v>
      </c>
      <c r="E42" s="40" t="s">
        <v>61</v>
      </c>
      <c r="F42" s="40" t="s">
        <v>376</v>
      </c>
      <c r="G42" s="49" t="s">
        <v>473</v>
      </c>
      <c r="H42" s="78"/>
      <c r="I42" s="78">
        <f t="shared" si="9"/>
        <v>0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6">
        <f aca="true" t="shared" si="11" ref="T42:T73">H42+M42</f>
        <v>0</v>
      </c>
    </row>
    <row r="43" spans="1:20" s="53" customFormat="1" ht="27" hidden="1">
      <c r="A43" s="46"/>
      <c r="B43" s="32"/>
      <c r="C43" s="32">
        <v>90000</v>
      </c>
      <c r="D43" s="39"/>
      <c r="E43" s="39" t="s">
        <v>11</v>
      </c>
      <c r="F43" s="39"/>
      <c r="G43" s="33" t="s">
        <v>349</v>
      </c>
      <c r="H43" s="77">
        <f>H44+H46+H48+H54+H56</f>
        <v>0</v>
      </c>
      <c r="I43" s="77">
        <f>H43-L43</f>
        <v>0</v>
      </c>
      <c r="J43" s="77">
        <f>J44+J46+J48+J54+J56</f>
        <v>0</v>
      </c>
      <c r="K43" s="77">
        <f>K44+K46+K48+K54+K56</f>
        <v>0</v>
      </c>
      <c r="L43" s="77">
        <f>L44+L46+L48+L54+L56</f>
        <v>0</v>
      </c>
      <c r="M43" s="77">
        <f>M44+M46+M48+M54+M56</f>
        <v>0</v>
      </c>
      <c r="N43" s="77">
        <f>N44+N46+N48+N54+N56</f>
        <v>0</v>
      </c>
      <c r="O43" s="77"/>
      <c r="P43" s="77">
        <f aca="true" t="shared" si="12" ref="P43:P50">M43-S43</f>
        <v>0</v>
      </c>
      <c r="Q43" s="77">
        <f>Q44+Q46+Q48+Q54+Q56</f>
        <v>0</v>
      </c>
      <c r="R43" s="77">
        <f>R44+R46+R48+R54+R56</f>
        <v>0</v>
      </c>
      <c r="S43" s="77">
        <f>S44+S46+S48+S54+S56</f>
        <v>0</v>
      </c>
      <c r="T43" s="75">
        <f t="shared" si="11"/>
        <v>0</v>
      </c>
    </row>
    <row r="44" spans="1:20" s="53" customFormat="1" ht="84.75" customHeight="1" hidden="1">
      <c r="A44" s="46"/>
      <c r="B44" s="32"/>
      <c r="C44" s="32"/>
      <c r="D44" s="39" t="s">
        <v>65</v>
      </c>
      <c r="E44" s="39" t="s">
        <v>66</v>
      </c>
      <c r="F44" s="39"/>
      <c r="G44" s="36" t="s">
        <v>67</v>
      </c>
      <c r="H44" s="77">
        <f>H45</f>
        <v>0</v>
      </c>
      <c r="I44" s="77">
        <f>H44-L44</f>
        <v>0</v>
      </c>
      <c r="J44" s="77">
        <f>J45</f>
        <v>0</v>
      </c>
      <c r="K44" s="77">
        <f>K45</f>
        <v>0</v>
      </c>
      <c r="L44" s="77">
        <f>L45</f>
        <v>0</v>
      </c>
      <c r="M44" s="77">
        <f>M45</f>
        <v>0</v>
      </c>
      <c r="N44" s="77">
        <f>N45</f>
        <v>0</v>
      </c>
      <c r="O44" s="77"/>
      <c r="P44" s="77">
        <f t="shared" si="12"/>
        <v>0</v>
      </c>
      <c r="Q44" s="77">
        <f>Q45</f>
        <v>0</v>
      </c>
      <c r="R44" s="77">
        <f>R45</f>
        <v>0</v>
      </c>
      <c r="S44" s="77">
        <f>S45</f>
        <v>0</v>
      </c>
      <c r="T44" s="75">
        <f t="shared" si="11"/>
        <v>0</v>
      </c>
    </row>
    <row r="45" spans="1:20" s="44" customFormat="1" ht="54.75" hidden="1">
      <c r="A45" s="37"/>
      <c r="B45" s="34"/>
      <c r="C45" s="34">
        <v>90412</v>
      </c>
      <c r="D45" s="40" t="s">
        <v>68</v>
      </c>
      <c r="E45" s="40" t="s">
        <v>284</v>
      </c>
      <c r="F45" s="40" t="s">
        <v>410</v>
      </c>
      <c r="G45" s="49" t="s">
        <v>69</v>
      </c>
      <c r="H45" s="76"/>
      <c r="I45" s="78">
        <f>H45-L45</f>
        <v>0</v>
      </c>
      <c r="J45" s="78"/>
      <c r="K45" s="78"/>
      <c r="L45" s="78"/>
      <c r="M45" s="78"/>
      <c r="N45" s="78"/>
      <c r="O45" s="78"/>
      <c r="P45" s="78">
        <f t="shared" si="12"/>
        <v>0</v>
      </c>
      <c r="Q45" s="78"/>
      <c r="R45" s="78"/>
      <c r="S45" s="78"/>
      <c r="T45" s="76">
        <f t="shared" si="11"/>
        <v>0</v>
      </c>
    </row>
    <row r="46" spans="1:20" s="53" customFormat="1" ht="27" hidden="1">
      <c r="A46" s="46"/>
      <c r="B46" s="32"/>
      <c r="C46" s="32"/>
      <c r="D46" s="39" t="s">
        <v>70</v>
      </c>
      <c r="E46" s="39" t="s">
        <v>71</v>
      </c>
      <c r="F46" s="39"/>
      <c r="G46" s="33" t="s">
        <v>73</v>
      </c>
      <c r="H46" s="75">
        <f>H47</f>
        <v>0</v>
      </c>
      <c r="I46" s="77">
        <f aca="true" t="shared" si="13" ref="I46:I59">H46-L46</f>
        <v>0</v>
      </c>
      <c r="J46" s="75">
        <f>J47</f>
        <v>0</v>
      </c>
      <c r="K46" s="75">
        <f>K47</f>
        <v>0</v>
      </c>
      <c r="L46" s="75">
        <f>L47</f>
        <v>0</v>
      </c>
      <c r="M46" s="75">
        <f>M47</f>
        <v>0</v>
      </c>
      <c r="N46" s="75"/>
      <c r="O46" s="75"/>
      <c r="P46" s="77">
        <f t="shared" si="12"/>
        <v>0</v>
      </c>
      <c r="Q46" s="75">
        <f>Q47</f>
        <v>0</v>
      </c>
      <c r="R46" s="75">
        <f>R47</f>
        <v>0</v>
      </c>
      <c r="S46" s="75">
        <f>S47</f>
        <v>0</v>
      </c>
      <c r="T46" s="75">
        <f t="shared" si="11"/>
        <v>0</v>
      </c>
    </row>
    <row r="47" spans="1:20" s="44" customFormat="1" ht="27" hidden="1">
      <c r="A47" s="37"/>
      <c r="B47" s="34"/>
      <c r="C47" s="34">
        <v>90802</v>
      </c>
      <c r="D47" s="40" t="s">
        <v>72</v>
      </c>
      <c r="E47" s="40" t="s">
        <v>12</v>
      </c>
      <c r="F47" s="40" t="s">
        <v>378</v>
      </c>
      <c r="G47" s="49" t="s">
        <v>13</v>
      </c>
      <c r="H47" s="78"/>
      <c r="I47" s="78">
        <f t="shared" si="13"/>
        <v>0</v>
      </c>
      <c r="J47" s="78"/>
      <c r="K47" s="78"/>
      <c r="L47" s="78"/>
      <c r="M47" s="78"/>
      <c r="N47" s="78"/>
      <c r="O47" s="78"/>
      <c r="P47" s="78">
        <f t="shared" si="12"/>
        <v>0</v>
      </c>
      <c r="Q47" s="78"/>
      <c r="R47" s="78"/>
      <c r="S47" s="78"/>
      <c r="T47" s="76">
        <f t="shared" si="11"/>
        <v>0</v>
      </c>
    </row>
    <row r="48" spans="1:20" s="53" customFormat="1" ht="27" hidden="1">
      <c r="A48" s="46"/>
      <c r="B48" s="32"/>
      <c r="C48" s="32">
        <v>91101</v>
      </c>
      <c r="D48" s="39" t="s">
        <v>74</v>
      </c>
      <c r="E48" s="39" t="s">
        <v>75</v>
      </c>
      <c r="F48" s="39"/>
      <c r="G48" s="119" t="s">
        <v>76</v>
      </c>
      <c r="H48" s="77">
        <f>H50+H52+H53</f>
        <v>0</v>
      </c>
      <c r="I48" s="77">
        <f t="shared" si="13"/>
        <v>0</v>
      </c>
      <c r="J48" s="77">
        <f>J50+J52+J53</f>
        <v>0</v>
      </c>
      <c r="K48" s="77">
        <f>K50+K52+K53</f>
        <v>0</v>
      </c>
      <c r="L48" s="77">
        <f>L50+L52+L53</f>
        <v>0</v>
      </c>
      <c r="M48" s="77">
        <f>M50+M52+M53</f>
        <v>0</v>
      </c>
      <c r="N48" s="77"/>
      <c r="O48" s="77"/>
      <c r="P48" s="77">
        <f t="shared" si="12"/>
        <v>0</v>
      </c>
      <c r="Q48" s="77">
        <f>Q50+Q52+Q53</f>
        <v>0</v>
      </c>
      <c r="R48" s="77">
        <f>R50+R52+R53</f>
        <v>0</v>
      </c>
      <c r="S48" s="77">
        <f>S50+S52+S53</f>
        <v>0</v>
      </c>
      <c r="T48" s="75">
        <f t="shared" si="11"/>
        <v>0</v>
      </c>
    </row>
    <row r="49" spans="1:20" s="44" customFormat="1" ht="27" hidden="1">
      <c r="A49" s="37"/>
      <c r="B49" s="34"/>
      <c r="C49" s="34">
        <v>91101</v>
      </c>
      <c r="D49" s="40" t="s">
        <v>470</v>
      </c>
      <c r="E49" s="40" t="s">
        <v>14</v>
      </c>
      <c r="F49" s="40" t="s">
        <v>378</v>
      </c>
      <c r="G49" s="49" t="s">
        <v>474</v>
      </c>
      <c r="H49" s="78"/>
      <c r="I49" s="78">
        <f t="shared" si="13"/>
        <v>0</v>
      </c>
      <c r="J49" s="78"/>
      <c r="K49" s="78"/>
      <c r="L49" s="78"/>
      <c r="M49" s="78"/>
      <c r="N49" s="78"/>
      <c r="O49" s="78"/>
      <c r="P49" s="78">
        <f t="shared" si="12"/>
        <v>0</v>
      </c>
      <c r="Q49" s="78"/>
      <c r="R49" s="78"/>
      <c r="S49" s="78"/>
      <c r="T49" s="76">
        <f t="shared" si="11"/>
        <v>0</v>
      </c>
    </row>
    <row r="50" spans="1:20" s="44" customFormat="1" ht="41.25" hidden="1">
      <c r="A50" s="37"/>
      <c r="B50" s="34"/>
      <c r="C50" s="34">
        <v>91102</v>
      </c>
      <c r="D50" s="40" t="s">
        <v>77</v>
      </c>
      <c r="E50" s="40" t="s">
        <v>78</v>
      </c>
      <c r="F50" s="40" t="s">
        <v>378</v>
      </c>
      <c r="G50" s="49" t="s">
        <v>79</v>
      </c>
      <c r="H50" s="78"/>
      <c r="I50" s="78">
        <f t="shared" si="13"/>
        <v>0</v>
      </c>
      <c r="J50" s="78"/>
      <c r="K50" s="78"/>
      <c r="L50" s="78"/>
      <c r="M50" s="78"/>
      <c r="N50" s="78"/>
      <c r="O50" s="78"/>
      <c r="P50" s="78">
        <f t="shared" si="12"/>
        <v>0</v>
      </c>
      <c r="Q50" s="78"/>
      <c r="R50" s="78"/>
      <c r="S50" s="78"/>
      <c r="T50" s="76">
        <f t="shared" si="11"/>
        <v>0</v>
      </c>
    </row>
    <row r="51" spans="1:20" s="44" customFormat="1" ht="35.25" customHeight="1" hidden="1">
      <c r="A51" s="37"/>
      <c r="B51" s="34"/>
      <c r="C51" s="34"/>
      <c r="D51" s="40" t="s">
        <v>77</v>
      </c>
      <c r="E51" s="40" t="s">
        <v>78</v>
      </c>
      <c r="F51" s="40" t="s">
        <v>378</v>
      </c>
      <c r="G51" s="117" t="s">
        <v>216</v>
      </c>
      <c r="H51" s="78"/>
      <c r="I51" s="78">
        <f t="shared" si="13"/>
        <v>0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6">
        <f t="shared" si="11"/>
        <v>0</v>
      </c>
    </row>
    <row r="52" spans="1:20" s="44" customFormat="1" ht="42.75" customHeight="1" hidden="1">
      <c r="A52" s="37"/>
      <c r="B52" s="34"/>
      <c r="C52" s="34">
        <v>91103</v>
      </c>
      <c r="D52" s="40" t="s">
        <v>82</v>
      </c>
      <c r="E52" s="40" t="s">
        <v>80</v>
      </c>
      <c r="F52" s="40" t="s">
        <v>378</v>
      </c>
      <c r="G52" s="54" t="s">
        <v>16</v>
      </c>
      <c r="H52" s="78"/>
      <c r="I52" s="78">
        <f t="shared" si="13"/>
        <v>0</v>
      </c>
      <c r="J52" s="78"/>
      <c r="K52" s="78"/>
      <c r="L52" s="78"/>
      <c r="M52" s="78"/>
      <c r="N52" s="78"/>
      <c r="O52" s="78"/>
      <c r="P52" s="78">
        <f>M52-S52</f>
        <v>0</v>
      </c>
      <c r="Q52" s="78"/>
      <c r="R52" s="78"/>
      <c r="S52" s="78"/>
      <c r="T52" s="76">
        <f t="shared" si="11"/>
        <v>0</v>
      </c>
    </row>
    <row r="53" spans="1:20" s="44" customFormat="1" ht="34.5" customHeight="1" hidden="1">
      <c r="A53" s="37"/>
      <c r="B53" s="34"/>
      <c r="C53" s="34">
        <v>91104</v>
      </c>
      <c r="D53" s="40" t="s">
        <v>83</v>
      </c>
      <c r="E53" s="40" t="s">
        <v>81</v>
      </c>
      <c r="F53" s="40" t="s">
        <v>378</v>
      </c>
      <c r="G53" s="49" t="s">
        <v>17</v>
      </c>
      <c r="H53" s="78"/>
      <c r="I53" s="78">
        <f t="shared" si="13"/>
        <v>0</v>
      </c>
      <c r="J53" s="78"/>
      <c r="K53" s="78"/>
      <c r="L53" s="78"/>
      <c r="M53" s="78"/>
      <c r="N53" s="78"/>
      <c r="O53" s="78"/>
      <c r="P53" s="78">
        <f>M53-S53</f>
        <v>0</v>
      </c>
      <c r="Q53" s="78"/>
      <c r="R53" s="78"/>
      <c r="S53" s="78"/>
      <c r="T53" s="76">
        <f t="shared" si="11"/>
        <v>0</v>
      </c>
    </row>
    <row r="54" spans="1:20" s="53" customFormat="1" ht="35.25" customHeight="1" hidden="1">
      <c r="A54" s="46"/>
      <c r="B54" s="32"/>
      <c r="C54" s="32"/>
      <c r="D54" s="39" t="s">
        <v>85</v>
      </c>
      <c r="E54" s="39" t="s">
        <v>84</v>
      </c>
      <c r="F54" s="39"/>
      <c r="G54" s="33" t="s">
        <v>87</v>
      </c>
      <c r="H54" s="77">
        <f>H55</f>
        <v>0</v>
      </c>
      <c r="I54" s="77">
        <f t="shared" si="13"/>
        <v>0</v>
      </c>
      <c r="J54" s="77">
        <f>J55</f>
        <v>0</v>
      </c>
      <c r="K54" s="77">
        <f>K55</f>
        <v>0</v>
      </c>
      <c r="L54" s="77">
        <f>L55</f>
        <v>0</v>
      </c>
      <c r="M54" s="77">
        <f>M55</f>
        <v>0</v>
      </c>
      <c r="N54" s="77"/>
      <c r="O54" s="77"/>
      <c r="P54" s="77">
        <f>M54-S54</f>
        <v>0</v>
      </c>
      <c r="Q54" s="77">
        <f>Q55</f>
        <v>0</v>
      </c>
      <c r="R54" s="77">
        <f>R55</f>
        <v>0</v>
      </c>
      <c r="S54" s="77">
        <f>S55</f>
        <v>0</v>
      </c>
      <c r="T54" s="75">
        <f t="shared" si="11"/>
        <v>0</v>
      </c>
    </row>
    <row r="55" spans="1:20" s="44" customFormat="1" ht="32.25" customHeight="1" hidden="1">
      <c r="A55" s="37"/>
      <c r="B55" s="34"/>
      <c r="C55" s="34"/>
      <c r="D55" s="40" t="s">
        <v>86</v>
      </c>
      <c r="E55" s="40" t="s">
        <v>15</v>
      </c>
      <c r="F55" s="40" t="s">
        <v>378</v>
      </c>
      <c r="G55" s="118" t="s">
        <v>88</v>
      </c>
      <c r="H55" s="78"/>
      <c r="I55" s="78">
        <f t="shared" si="13"/>
        <v>0</v>
      </c>
      <c r="J55" s="78"/>
      <c r="K55" s="78"/>
      <c r="L55" s="78"/>
      <c r="M55" s="78"/>
      <c r="N55" s="78"/>
      <c r="O55" s="78"/>
      <c r="P55" s="78">
        <f>M55-S55</f>
        <v>0</v>
      </c>
      <c r="Q55" s="78"/>
      <c r="R55" s="78"/>
      <c r="S55" s="78"/>
      <c r="T55" s="76">
        <f t="shared" si="11"/>
        <v>0</v>
      </c>
    </row>
    <row r="56" spans="1:20" s="53" customFormat="1" ht="21.75" customHeight="1" hidden="1">
      <c r="A56" s="46"/>
      <c r="B56" s="32"/>
      <c r="C56" s="32"/>
      <c r="D56" s="39" t="s">
        <v>189</v>
      </c>
      <c r="E56" s="39" t="s">
        <v>184</v>
      </c>
      <c r="F56" s="39" t="s">
        <v>377</v>
      </c>
      <c r="G56" s="115" t="s">
        <v>89</v>
      </c>
      <c r="H56" s="77">
        <f>H57</f>
        <v>0</v>
      </c>
      <c r="I56" s="77">
        <f t="shared" si="13"/>
        <v>0</v>
      </c>
      <c r="J56" s="77"/>
      <c r="K56" s="77"/>
      <c r="L56" s="77"/>
      <c r="M56" s="77"/>
      <c r="N56" s="77"/>
      <c r="O56" s="77"/>
      <c r="P56" s="77">
        <f>M56-S56</f>
        <v>0</v>
      </c>
      <c r="Q56" s="77"/>
      <c r="R56" s="77"/>
      <c r="S56" s="77"/>
      <c r="T56" s="75">
        <f t="shared" si="11"/>
        <v>0</v>
      </c>
    </row>
    <row r="57" spans="1:20" s="53" customFormat="1" ht="31.5" customHeight="1" hidden="1">
      <c r="A57" s="46"/>
      <c r="B57" s="32"/>
      <c r="C57" s="32"/>
      <c r="D57" s="40" t="s">
        <v>190</v>
      </c>
      <c r="E57" s="40" t="s">
        <v>186</v>
      </c>
      <c r="F57" s="40" t="s">
        <v>377</v>
      </c>
      <c r="G57" s="49" t="s">
        <v>187</v>
      </c>
      <c r="H57" s="78"/>
      <c r="I57" s="78">
        <f t="shared" si="13"/>
        <v>0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5">
        <f t="shared" si="11"/>
        <v>0</v>
      </c>
    </row>
    <row r="58" spans="1:20" s="44" customFormat="1" ht="13.5" hidden="1">
      <c r="A58" s="37"/>
      <c r="B58" s="34"/>
      <c r="C58" s="40" t="s">
        <v>350</v>
      </c>
      <c r="D58" s="57"/>
      <c r="E58" s="57"/>
      <c r="F58" s="57"/>
      <c r="G58" s="58"/>
      <c r="H58" s="78"/>
      <c r="I58" s="78">
        <f t="shared" si="13"/>
        <v>0</v>
      </c>
      <c r="J58" s="78"/>
      <c r="K58" s="78"/>
      <c r="L58" s="78"/>
      <c r="M58" s="78"/>
      <c r="N58" s="78"/>
      <c r="O58" s="78"/>
      <c r="P58" s="78">
        <f>M58-S58</f>
        <v>0</v>
      </c>
      <c r="Q58" s="78"/>
      <c r="R58" s="78"/>
      <c r="S58" s="78"/>
      <c r="T58" s="76">
        <f t="shared" si="11"/>
        <v>0</v>
      </c>
    </row>
    <row r="59" spans="1:20" s="44" customFormat="1" ht="13.5" hidden="1">
      <c r="A59" s="37"/>
      <c r="B59" s="34"/>
      <c r="C59" s="40" t="s">
        <v>371</v>
      </c>
      <c r="D59" s="40"/>
      <c r="E59" s="40"/>
      <c r="F59" s="40"/>
      <c r="G59" s="49"/>
      <c r="H59" s="78"/>
      <c r="I59" s="78">
        <f t="shared" si="13"/>
        <v>0</v>
      </c>
      <c r="J59" s="78"/>
      <c r="K59" s="78"/>
      <c r="L59" s="78"/>
      <c r="M59" s="78"/>
      <c r="N59" s="78"/>
      <c r="O59" s="78"/>
      <c r="P59" s="78">
        <f>M59-S59</f>
        <v>0</v>
      </c>
      <c r="Q59" s="78"/>
      <c r="R59" s="78"/>
      <c r="S59" s="78"/>
      <c r="T59" s="75">
        <f t="shared" si="11"/>
        <v>0</v>
      </c>
    </row>
    <row r="60" spans="1:20" s="53" customFormat="1" ht="13.5" hidden="1">
      <c r="A60" s="46"/>
      <c r="B60" s="32"/>
      <c r="C60" s="39" t="s">
        <v>351</v>
      </c>
      <c r="D60" s="39"/>
      <c r="E60" s="39"/>
      <c r="F60" s="39"/>
      <c r="G60" s="33"/>
      <c r="H60" s="77"/>
      <c r="I60" s="77">
        <f aca="true" t="shared" si="14" ref="I60:S60">I61</f>
        <v>0</v>
      </c>
      <c r="J60" s="77">
        <f t="shared" si="14"/>
        <v>0</v>
      </c>
      <c r="K60" s="77">
        <f t="shared" si="14"/>
        <v>0</v>
      </c>
      <c r="L60" s="77">
        <f t="shared" si="14"/>
        <v>0</v>
      </c>
      <c r="M60" s="77">
        <f t="shared" si="14"/>
        <v>0</v>
      </c>
      <c r="N60" s="77"/>
      <c r="O60" s="77"/>
      <c r="P60" s="77">
        <f t="shared" si="14"/>
        <v>0</v>
      </c>
      <c r="Q60" s="77">
        <f t="shared" si="14"/>
        <v>0</v>
      </c>
      <c r="R60" s="77">
        <f t="shared" si="14"/>
        <v>0</v>
      </c>
      <c r="S60" s="77">
        <f t="shared" si="14"/>
        <v>0</v>
      </c>
      <c r="T60" s="75">
        <f t="shared" si="11"/>
        <v>0</v>
      </c>
    </row>
    <row r="61" spans="1:20" s="44" customFormat="1" ht="13.5" hidden="1">
      <c r="A61" s="37"/>
      <c r="B61" s="34"/>
      <c r="C61" s="40" t="s">
        <v>341</v>
      </c>
      <c r="D61" s="40"/>
      <c r="E61" s="40"/>
      <c r="F61" s="40"/>
      <c r="G61" s="49"/>
      <c r="H61" s="78"/>
      <c r="I61" s="78">
        <f>H61-L61</f>
        <v>0</v>
      </c>
      <c r="J61" s="78"/>
      <c r="K61" s="78"/>
      <c r="L61" s="78"/>
      <c r="M61" s="78"/>
      <c r="N61" s="78"/>
      <c r="O61" s="78"/>
      <c r="P61" s="78">
        <f>M61-S61</f>
        <v>0</v>
      </c>
      <c r="Q61" s="78"/>
      <c r="R61" s="78"/>
      <c r="S61" s="78"/>
      <c r="T61" s="76">
        <f t="shared" si="11"/>
        <v>0</v>
      </c>
    </row>
    <row r="62" spans="1:20" s="44" customFormat="1" ht="13.5" hidden="1">
      <c r="A62" s="37"/>
      <c r="B62" s="34"/>
      <c r="C62" s="40"/>
      <c r="D62" s="40"/>
      <c r="E62" s="40"/>
      <c r="F62" s="40"/>
      <c r="G62" s="49"/>
      <c r="H62" s="78"/>
      <c r="I62" s="78">
        <f>H62-L62</f>
        <v>0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6">
        <f t="shared" si="11"/>
        <v>0</v>
      </c>
    </row>
    <row r="63" spans="1:20" s="53" customFormat="1" ht="24" customHeight="1" hidden="1">
      <c r="A63" s="46"/>
      <c r="B63" s="32"/>
      <c r="C63" s="39" t="s">
        <v>352</v>
      </c>
      <c r="D63" s="39"/>
      <c r="E63" s="39" t="s">
        <v>18</v>
      </c>
      <c r="F63" s="39"/>
      <c r="G63" s="33" t="s">
        <v>353</v>
      </c>
      <c r="H63" s="77">
        <f>H65</f>
        <v>0</v>
      </c>
      <c r="I63" s="77">
        <f aca="true" t="shared" si="15" ref="I63:S63">I65</f>
        <v>0</v>
      </c>
      <c r="J63" s="77">
        <f t="shared" si="15"/>
        <v>0</v>
      </c>
      <c r="K63" s="77">
        <f t="shared" si="15"/>
        <v>0</v>
      </c>
      <c r="L63" s="77">
        <f t="shared" si="15"/>
        <v>0</v>
      </c>
      <c r="M63" s="77">
        <f t="shared" si="15"/>
        <v>0</v>
      </c>
      <c r="N63" s="77"/>
      <c r="O63" s="77"/>
      <c r="P63" s="77">
        <f t="shared" si="15"/>
        <v>0</v>
      </c>
      <c r="Q63" s="77">
        <f t="shared" si="15"/>
        <v>0</v>
      </c>
      <c r="R63" s="77">
        <f t="shared" si="15"/>
        <v>0</v>
      </c>
      <c r="S63" s="77">
        <f t="shared" si="15"/>
        <v>0</v>
      </c>
      <c r="T63" s="75">
        <f t="shared" si="11"/>
        <v>0</v>
      </c>
    </row>
    <row r="64" spans="1:20" s="53" customFormat="1" ht="13.5" hidden="1">
      <c r="A64" s="46"/>
      <c r="B64" s="32"/>
      <c r="C64" s="39"/>
      <c r="D64" s="39" t="s">
        <v>90</v>
      </c>
      <c r="E64" s="39" t="s">
        <v>91</v>
      </c>
      <c r="F64" s="39"/>
      <c r="G64" s="33" t="s">
        <v>92</v>
      </c>
      <c r="H64" s="77">
        <f>H65</f>
        <v>0</v>
      </c>
      <c r="I64" s="77">
        <f>H64-L64</f>
        <v>0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5">
        <f t="shared" si="11"/>
        <v>0</v>
      </c>
    </row>
    <row r="65" spans="1:20" s="44" customFormat="1" ht="27" hidden="1">
      <c r="A65" s="37"/>
      <c r="B65" s="34"/>
      <c r="C65" s="40" t="s">
        <v>354</v>
      </c>
      <c r="D65" s="40" t="s">
        <v>93</v>
      </c>
      <c r="E65" s="40" t="s">
        <v>19</v>
      </c>
      <c r="F65" s="40" t="s">
        <v>379</v>
      </c>
      <c r="G65" s="49" t="s">
        <v>20</v>
      </c>
      <c r="H65" s="78"/>
      <c r="I65" s="78">
        <f>H65-L65</f>
        <v>0</v>
      </c>
      <c r="J65" s="78"/>
      <c r="K65" s="78"/>
      <c r="L65" s="78"/>
      <c r="M65" s="78"/>
      <c r="N65" s="78"/>
      <c r="O65" s="78"/>
      <c r="P65" s="78">
        <f>M65-S65</f>
        <v>0</v>
      </c>
      <c r="Q65" s="78"/>
      <c r="R65" s="78"/>
      <c r="S65" s="78"/>
      <c r="T65" s="76">
        <f t="shared" si="11"/>
        <v>0</v>
      </c>
    </row>
    <row r="66" spans="1:20" s="53" customFormat="1" ht="13.5" hidden="1">
      <c r="A66" s="46"/>
      <c r="B66" s="32"/>
      <c r="C66" s="39" t="s">
        <v>355</v>
      </c>
      <c r="D66" s="39" t="s">
        <v>355</v>
      </c>
      <c r="E66" s="39"/>
      <c r="F66" s="39"/>
      <c r="G66" s="33" t="s">
        <v>356</v>
      </c>
      <c r="H66" s="77">
        <f>H67</f>
        <v>0</v>
      </c>
      <c r="I66" s="77">
        <f aca="true" t="shared" si="16" ref="I66:S66">I67</f>
        <v>0</v>
      </c>
      <c r="J66" s="77">
        <f t="shared" si="16"/>
        <v>0</v>
      </c>
      <c r="K66" s="77">
        <f t="shared" si="16"/>
        <v>0</v>
      </c>
      <c r="L66" s="77">
        <f t="shared" si="16"/>
        <v>0</v>
      </c>
      <c r="M66" s="77">
        <f t="shared" si="16"/>
        <v>0</v>
      </c>
      <c r="N66" s="77"/>
      <c r="O66" s="77"/>
      <c r="P66" s="77">
        <f t="shared" si="16"/>
        <v>0</v>
      </c>
      <c r="Q66" s="77">
        <f t="shared" si="16"/>
        <v>0</v>
      </c>
      <c r="R66" s="77">
        <f t="shared" si="16"/>
        <v>0</v>
      </c>
      <c r="S66" s="77">
        <f t="shared" si="16"/>
        <v>0</v>
      </c>
      <c r="T66" s="75">
        <f t="shared" si="11"/>
        <v>0</v>
      </c>
    </row>
    <row r="67" spans="1:20" s="44" customFormat="1" ht="27" hidden="1">
      <c r="A67" s="37"/>
      <c r="B67" s="34"/>
      <c r="C67" s="40" t="s">
        <v>339</v>
      </c>
      <c r="D67" s="40" t="s">
        <v>339</v>
      </c>
      <c r="E67" s="40"/>
      <c r="F67" s="40" t="s">
        <v>326</v>
      </c>
      <c r="G67" s="49" t="s">
        <v>357</v>
      </c>
      <c r="H67" s="78"/>
      <c r="I67" s="78">
        <f>H67-L67</f>
        <v>0</v>
      </c>
      <c r="J67" s="78"/>
      <c r="K67" s="78"/>
      <c r="L67" s="78"/>
      <c r="M67" s="78"/>
      <c r="N67" s="78"/>
      <c r="O67" s="78"/>
      <c r="P67" s="78">
        <f>M67-S67</f>
        <v>0</v>
      </c>
      <c r="Q67" s="78"/>
      <c r="R67" s="78"/>
      <c r="S67" s="78"/>
      <c r="T67" s="76">
        <f t="shared" si="11"/>
        <v>0</v>
      </c>
    </row>
    <row r="68" spans="1:20" s="44" customFormat="1" ht="27" hidden="1">
      <c r="A68" s="37"/>
      <c r="B68" s="34"/>
      <c r="C68" s="40" t="s">
        <v>339</v>
      </c>
      <c r="D68" s="40" t="s">
        <v>22</v>
      </c>
      <c r="E68" s="40" t="s">
        <v>21</v>
      </c>
      <c r="F68" s="40" t="s">
        <v>326</v>
      </c>
      <c r="G68" s="49" t="s">
        <v>357</v>
      </c>
      <c r="H68" s="78"/>
      <c r="I68" s="78">
        <f>H68-L68</f>
        <v>0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6">
        <f t="shared" si="11"/>
        <v>0</v>
      </c>
    </row>
    <row r="69" spans="1:20" s="44" customFormat="1" ht="27" hidden="1">
      <c r="A69" s="37"/>
      <c r="B69" s="34"/>
      <c r="C69" s="40"/>
      <c r="D69" s="39" t="s">
        <v>200</v>
      </c>
      <c r="E69" s="39" t="s">
        <v>125</v>
      </c>
      <c r="F69" s="39"/>
      <c r="G69" s="119" t="s">
        <v>201</v>
      </c>
      <c r="H69" s="78">
        <f>H70</f>
        <v>0</v>
      </c>
      <c r="I69" s="78"/>
      <c r="J69" s="78"/>
      <c r="K69" s="78"/>
      <c r="L69" s="78"/>
      <c r="M69" s="78">
        <f aca="true" t="shared" si="17" ref="M69:S69">M70</f>
        <v>0</v>
      </c>
      <c r="N69" s="78">
        <f t="shared" si="17"/>
        <v>0</v>
      </c>
      <c r="O69" s="78">
        <f t="shared" si="17"/>
        <v>0</v>
      </c>
      <c r="P69" s="78">
        <f t="shared" si="17"/>
        <v>0</v>
      </c>
      <c r="Q69" s="78">
        <f t="shared" si="17"/>
        <v>0</v>
      </c>
      <c r="R69" s="78">
        <f t="shared" si="17"/>
        <v>0</v>
      </c>
      <c r="S69" s="78">
        <f t="shared" si="17"/>
        <v>0</v>
      </c>
      <c r="T69" s="75">
        <f t="shared" si="11"/>
        <v>0</v>
      </c>
    </row>
    <row r="70" spans="1:20" s="44" customFormat="1" ht="27" hidden="1">
      <c r="A70" s="37"/>
      <c r="B70" s="34"/>
      <c r="C70" s="40"/>
      <c r="D70" s="40" t="s">
        <v>416</v>
      </c>
      <c r="E70" s="40" t="s">
        <v>117</v>
      </c>
      <c r="F70" s="40" t="s">
        <v>431</v>
      </c>
      <c r="G70" s="49" t="s">
        <v>118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5">
        <f t="shared" si="11"/>
        <v>0</v>
      </c>
    </row>
    <row r="71" spans="1:20" s="53" customFormat="1" ht="33.75" customHeight="1" hidden="1">
      <c r="A71" s="46"/>
      <c r="B71" s="32"/>
      <c r="C71" s="39" t="s">
        <v>358</v>
      </c>
      <c r="D71" s="39"/>
      <c r="E71" s="39" t="s">
        <v>191</v>
      </c>
      <c r="F71" s="39"/>
      <c r="G71" s="33" t="s">
        <v>243</v>
      </c>
      <c r="H71" s="77">
        <f>H72</f>
        <v>0</v>
      </c>
      <c r="I71" s="77">
        <f aca="true" t="shared" si="18" ref="I71:S71">I72</f>
        <v>0</v>
      </c>
      <c r="J71" s="77">
        <f t="shared" si="18"/>
        <v>0</v>
      </c>
      <c r="K71" s="77">
        <f t="shared" si="18"/>
        <v>0</v>
      </c>
      <c r="L71" s="77">
        <f t="shared" si="18"/>
        <v>0</v>
      </c>
      <c r="M71" s="77">
        <f t="shared" si="18"/>
        <v>0</v>
      </c>
      <c r="N71" s="77">
        <f t="shared" si="18"/>
        <v>0</v>
      </c>
      <c r="O71" s="77"/>
      <c r="P71" s="77">
        <f t="shared" si="18"/>
        <v>0</v>
      </c>
      <c r="Q71" s="77">
        <f t="shared" si="18"/>
        <v>0</v>
      </c>
      <c r="R71" s="77">
        <f t="shared" si="18"/>
        <v>0</v>
      </c>
      <c r="S71" s="77">
        <f t="shared" si="18"/>
        <v>0</v>
      </c>
      <c r="T71" s="75">
        <f t="shared" si="11"/>
        <v>0</v>
      </c>
    </row>
    <row r="72" spans="1:20" s="44" customFormat="1" ht="31.5" customHeight="1" hidden="1">
      <c r="A72" s="37"/>
      <c r="B72" s="34"/>
      <c r="C72" s="40" t="s">
        <v>332</v>
      </c>
      <c r="D72" s="40" t="s">
        <v>94</v>
      </c>
      <c r="E72" s="40" t="s">
        <v>95</v>
      </c>
      <c r="F72" s="40" t="s">
        <v>333</v>
      </c>
      <c r="G72" s="49" t="s">
        <v>23</v>
      </c>
      <c r="H72" s="78"/>
      <c r="I72" s="78">
        <f>H72-L72</f>
        <v>0</v>
      </c>
      <c r="J72" s="78"/>
      <c r="K72" s="78"/>
      <c r="L72" s="78"/>
      <c r="M72" s="78"/>
      <c r="N72" s="78"/>
      <c r="O72" s="78"/>
      <c r="P72" s="78">
        <f>M72-S72</f>
        <v>0</v>
      </c>
      <c r="Q72" s="78"/>
      <c r="R72" s="78"/>
      <c r="S72" s="78"/>
      <c r="T72" s="76">
        <f t="shared" si="11"/>
        <v>0</v>
      </c>
    </row>
    <row r="73" spans="1:20" s="53" customFormat="1" ht="55.5" customHeight="1" hidden="1">
      <c r="A73" s="46"/>
      <c r="B73" s="32"/>
      <c r="C73" s="39" t="s">
        <v>359</v>
      </c>
      <c r="D73" s="39"/>
      <c r="E73" s="39" t="s">
        <v>192</v>
      </c>
      <c r="F73" s="39"/>
      <c r="G73" s="36" t="s">
        <v>194</v>
      </c>
      <c r="H73" s="77">
        <f>H74</f>
        <v>0</v>
      </c>
      <c r="I73" s="77">
        <f aca="true" t="shared" si="19" ref="I73:S73">I74</f>
        <v>0</v>
      </c>
      <c r="J73" s="77">
        <f t="shared" si="19"/>
        <v>0</v>
      </c>
      <c r="K73" s="77">
        <f t="shared" si="19"/>
        <v>0</v>
      </c>
      <c r="L73" s="77">
        <f t="shared" si="19"/>
        <v>0</v>
      </c>
      <c r="M73" s="77">
        <f t="shared" si="19"/>
        <v>0</v>
      </c>
      <c r="N73" s="77">
        <f t="shared" si="19"/>
        <v>0</v>
      </c>
      <c r="O73" s="77"/>
      <c r="P73" s="77">
        <f t="shared" si="19"/>
        <v>0</v>
      </c>
      <c r="Q73" s="77">
        <f t="shared" si="19"/>
        <v>0</v>
      </c>
      <c r="R73" s="77">
        <f t="shared" si="19"/>
        <v>0</v>
      </c>
      <c r="S73" s="77">
        <f t="shared" si="19"/>
        <v>0</v>
      </c>
      <c r="T73" s="75">
        <f t="shared" si="11"/>
        <v>0</v>
      </c>
    </row>
    <row r="74" spans="1:20" s="44" customFormat="1" ht="43.5" customHeight="1" hidden="1">
      <c r="A74" s="37"/>
      <c r="B74" s="34"/>
      <c r="C74" s="40" t="s">
        <v>342</v>
      </c>
      <c r="D74" s="40" t="s">
        <v>96</v>
      </c>
      <c r="E74" s="40" t="s">
        <v>97</v>
      </c>
      <c r="F74" s="40" t="s">
        <v>380</v>
      </c>
      <c r="G74" s="49" t="s">
        <v>193</v>
      </c>
      <c r="H74" s="78"/>
      <c r="I74" s="78">
        <f>H74-L74</f>
        <v>0</v>
      </c>
      <c r="J74" s="78"/>
      <c r="K74" s="78"/>
      <c r="L74" s="78"/>
      <c r="M74" s="78"/>
      <c r="N74" s="78"/>
      <c r="O74" s="78"/>
      <c r="P74" s="78">
        <f>M74-S74</f>
        <v>0</v>
      </c>
      <c r="Q74" s="78"/>
      <c r="R74" s="78"/>
      <c r="S74" s="78"/>
      <c r="T74" s="76">
        <f aca="true" t="shared" si="20" ref="T74:T99">H74+M74</f>
        <v>0</v>
      </c>
    </row>
    <row r="75" spans="1:20" s="53" customFormat="1" ht="24.75" customHeight="1" hidden="1">
      <c r="A75" s="46"/>
      <c r="B75" s="32"/>
      <c r="C75" s="39" t="s">
        <v>360</v>
      </c>
      <c r="D75" s="39"/>
      <c r="E75" s="39"/>
      <c r="F75" s="39"/>
      <c r="G75" s="33"/>
      <c r="H75" s="77">
        <f>H76</f>
        <v>0</v>
      </c>
      <c r="I75" s="78">
        <f>H75-L75</f>
        <v>0</v>
      </c>
      <c r="J75" s="77">
        <f aca="true" t="shared" si="21" ref="J75:S76">J76</f>
        <v>0</v>
      </c>
      <c r="K75" s="77">
        <f t="shared" si="21"/>
        <v>0</v>
      </c>
      <c r="L75" s="77">
        <f t="shared" si="21"/>
        <v>0</v>
      </c>
      <c r="M75" s="77">
        <f t="shared" si="21"/>
        <v>0</v>
      </c>
      <c r="N75" s="77"/>
      <c r="O75" s="77"/>
      <c r="P75" s="77">
        <f t="shared" si="21"/>
        <v>0</v>
      </c>
      <c r="Q75" s="77">
        <f t="shared" si="21"/>
        <v>0</v>
      </c>
      <c r="R75" s="77">
        <f t="shared" si="21"/>
        <v>0</v>
      </c>
      <c r="S75" s="77">
        <f t="shared" si="21"/>
        <v>0</v>
      </c>
      <c r="T75" s="75">
        <f t="shared" si="20"/>
        <v>0</v>
      </c>
    </row>
    <row r="76" spans="1:20" s="44" customFormat="1" ht="13.5" hidden="1">
      <c r="A76" s="37"/>
      <c r="B76" s="34"/>
      <c r="C76" s="40" t="s">
        <v>343</v>
      </c>
      <c r="D76" s="40"/>
      <c r="E76" s="40"/>
      <c r="F76" s="40"/>
      <c r="G76" s="49"/>
      <c r="H76" s="78"/>
      <c r="I76" s="78">
        <f>H76-L76</f>
        <v>0</v>
      </c>
      <c r="J76" s="78">
        <f t="shared" si="21"/>
        <v>0</v>
      </c>
      <c r="K76" s="78">
        <f t="shared" si="21"/>
        <v>0</v>
      </c>
      <c r="L76" s="78">
        <f t="shared" si="21"/>
        <v>0</v>
      </c>
      <c r="M76" s="78">
        <f t="shared" si="21"/>
        <v>0</v>
      </c>
      <c r="N76" s="78"/>
      <c r="O76" s="78"/>
      <c r="P76" s="78">
        <f t="shared" si="21"/>
        <v>0</v>
      </c>
      <c r="Q76" s="78">
        <f t="shared" si="21"/>
        <v>0</v>
      </c>
      <c r="R76" s="78">
        <f t="shared" si="21"/>
        <v>0</v>
      </c>
      <c r="S76" s="78">
        <f t="shared" si="21"/>
        <v>0</v>
      </c>
      <c r="T76" s="75">
        <f t="shared" si="20"/>
        <v>0</v>
      </c>
    </row>
    <row r="77" spans="1:20" s="44" customFormat="1" ht="81.75" customHeight="1" hidden="1">
      <c r="A77" s="37"/>
      <c r="B77" s="34"/>
      <c r="C77" s="40" t="s">
        <v>343</v>
      </c>
      <c r="D77" s="40" t="s">
        <v>471</v>
      </c>
      <c r="E77" s="40" t="s">
        <v>4</v>
      </c>
      <c r="F77" s="40" t="s">
        <v>373</v>
      </c>
      <c r="G77" s="49" t="s">
        <v>456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5">
        <f t="shared" si="20"/>
        <v>0</v>
      </c>
    </row>
    <row r="78" spans="1:20" s="44" customFormat="1" ht="20.25" customHeight="1" hidden="1">
      <c r="A78" s="37"/>
      <c r="B78" s="34"/>
      <c r="C78" s="40"/>
      <c r="D78" s="40"/>
      <c r="E78" s="39" t="s">
        <v>461</v>
      </c>
      <c r="F78" s="39"/>
      <c r="G78" s="33" t="s">
        <v>462</v>
      </c>
      <c r="H78" s="77">
        <f>H79</f>
        <v>0</v>
      </c>
      <c r="I78" s="77">
        <f>H78-L78</f>
        <v>0</v>
      </c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6">
        <f t="shared" si="20"/>
        <v>0</v>
      </c>
    </row>
    <row r="79" spans="1:20" s="44" customFormat="1" ht="30" customHeight="1" hidden="1">
      <c r="A79" s="37"/>
      <c r="B79" s="34"/>
      <c r="C79" s="40"/>
      <c r="D79" s="40" t="s">
        <v>458</v>
      </c>
      <c r="E79" s="40" t="s">
        <v>459</v>
      </c>
      <c r="F79" s="40" t="s">
        <v>460</v>
      </c>
      <c r="G79" s="49" t="s">
        <v>463</v>
      </c>
      <c r="H79" s="78"/>
      <c r="I79" s="78">
        <f>H79-L79</f>
        <v>0</v>
      </c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6">
        <f t="shared" si="20"/>
        <v>0</v>
      </c>
    </row>
    <row r="80" spans="1:20" s="53" customFormat="1" ht="48.75" customHeight="1" hidden="1">
      <c r="A80" s="46"/>
      <c r="B80" s="51">
        <v>1000000</v>
      </c>
      <c r="C80" s="51"/>
      <c r="D80" s="47" t="s">
        <v>98</v>
      </c>
      <c r="E80" s="51"/>
      <c r="F80" s="47"/>
      <c r="G80" s="52" t="s">
        <v>179</v>
      </c>
      <c r="H80" s="74">
        <f>H81</f>
        <v>0</v>
      </c>
      <c r="I80" s="74">
        <f aca="true" t="shared" si="22" ref="I80:I86">H80-L80</f>
        <v>0</v>
      </c>
      <c r="J80" s="74">
        <f aca="true" t="shared" si="23" ref="J80:R80">J82+J97</f>
        <v>0</v>
      </c>
      <c r="K80" s="74">
        <f t="shared" si="23"/>
        <v>0</v>
      </c>
      <c r="L80" s="74">
        <f t="shared" si="23"/>
        <v>0</v>
      </c>
      <c r="M80" s="74">
        <f>M82+M97+M101</f>
        <v>0</v>
      </c>
      <c r="N80" s="74">
        <f>N82+N97+N101</f>
        <v>0</v>
      </c>
      <c r="O80" s="74">
        <f>O82+O97+O101</f>
        <v>0</v>
      </c>
      <c r="P80" s="74">
        <f t="shared" si="23"/>
        <v>0</v>
      </c>
      <c r="Q80" s="74">
        <f t="shared" si="23"/>
        <v>0</v>
      </c>
      <c r="R80" s="74">
        <f t="shared" si="23"/>
        <v>0</v>
      </c>
      <c r="S80" s="74">
        <f>S82+S97+S101</f>
        <v>0</v>
      </c>
      <c r="T80" s="74">
        <f t="shared" si="20"/>
        <v>0</v>
      </c>
    </row>
    <row r="81" spans="1:20" s="53" customFormat="1" ht="48.75" customHeight="1" hidden="1">
      <c r="A81" s="46"/>
      <c r="B81" s="51"/>
      <c r="C81" s="51"/>
      <c r="D81" s="47" t="s">
        <v>100</v>
      </c>
      <c r="E81" s="51"/>
      <c r="F81" s="47"/>
      <c r="G81" s="120" t="s">
        <v>455</v>
      </c>
      <c r="H81" s="74">
        <f>H82+H93+H95</f>
        <v>0</v>
      </c>
      <c r="I81" s="74">
        <f t="shared" si="22"/>
        <v>0</v>
      </c>
      <c r="J81" s="74">
        <f aca="true" t="shared" si="24" ref="J81:O81">J82+J93+J95</f>
        <v>0</v>
      </c>
      <c r="K81" s="74">
        <f t="shared" si="24"/>
        <v>0</v>
      </c>
      <c r="L81" s="74">
        <f t="shared" si="24"/>
        <v>0</v>
      </c>
      <c r="M81" s="74">
        <f t="shared" si="24"/>
        <v>0</v>
      </c>
      <c r="N81" s="74">
        <f t="shared" si="24"/>
        <v>0</v>
      </c>
      <c r="O81" s="74">
        <f t="shared" si="24"/>
        <v>0</v>
      </c>
      <c r="P81" s="74">
        <f>M81-S81</f>
        <v>0</v>
      </c>
      <c r="Q81" s="74">
        <f>Q82+Q93+Q95</f>
        <v>0</v>
      </c>
      <c r="R81" s="74">
        <f>R82+R93+R95</f>
        <v>0</v>
      </c>
      <c r="S81" s="74">
        <f>S82+S93+S95</f>
        <v>0</v>
      </c>
      <c r="T81" s="74">
        <f t="shared" si="20"/>
        <v>0</v>
      </c>
    </row>
    <row r="82" spans="1:20" s="63" customFormat="1" ht="13.5" hidden="1">
      <c r="A82" s="62"/>
      <c r="B82" s="61"/>
      <c r="C82" s="61">
        <v>70000</v>
      </c>
      <c r="D82" s="57"/>
      <c r="E82" s="57" t="s">
        <v>24</v>
      </c>
      <c r="F82" s="57"/>
      <c r="G82" s="121" t="s">
        <v>363</v>
      </c>
      <c r="H82" s="75">
        <f>H83+H87+H89+H90</f>
        <v>0</v>
      </c>
      <c r="I82" s="75">
        <f t="shared" si="22"/>
        <v>0</v>
      </c>
      <c r="J82" s="75">
        <f aca="true" t="shared" si="25" ref="J82:O82">J83+J87+J89+J90</f>
        <v>0</v>
      </c>
      <c r="K82" s="75">
        <f t="shared" si="25"/>
        <v>0</v>
      </c>
      <c r="L82" s="75">
        <f t="shared" si="25"/>
        <v>0</v>
      </c>
      <c r="M82" s="75">
        <f t="shared" si="25"/>
        <v>0</v>
      </c>
      <c r="N82" s="75">
        <f t="shared" si="25"/>
        <v>0</v>
      </c>
      <c r="O82" s="75">
        <f t="shared" si="25"/>
        <v>0</v>
      </c>
      <c r="P82" s="75">
        <f>P83+P87+P89+P90+P93+P94+P95+P96</f>
        <v>0</v>
      </c>
      <c r="Q82" s="75">
        <f>Q83+Q87+Q89+Q90</f>
        <v>0</v>
      </c>
      <c r="R82" s="75">
        <f>R83+R87+R89+R90</f>
        <v>0</v>
      </c>
      <c r="S82" s="75">
        <f>S83+S87+S89+S90</f>
        <v>0</v>
      </c>
      <c r="T82" s="75">
        <f t="shared" si="20"/>
        <v>0</v>
      </c>
    </row>
    <row r="83" spans="1:20" s="44" customFormat="1" ht="69" hidden="1">
      <c r="A83" s="37"/>
      <c r="B83" s="32"/>
      <c r="C83" s="40" t="s">
        <v>361</v>
      </c>
      <c r="D83" s="40" t="s">
        <v>99</v>
      </c>
      <c r="E83" s="40" t="s">
        <v>410</v>
      </c>
      <c r="F83" s="40" t="s">
        <v>381</v>
      </c>
      <c r="G83" s="35" t="s">
        <v>25</v>
      </c>
      <c r="H83" s="78"/>
      <c r="I83" s="78">
        <f t="shared" si="22"/>
        <v>0</v>
      </c>
      <c r="J83" s="78"/>
      <c r="K83" s="78"/>
      <c r="L83" s="77"/>
      <c r="M83" s="78"/>
      <c r="N83" s="78"/>
      <c r="O83" s="78"/>
      <c r="P83" s="78">
        <f>M83-S83</f>
        <v>0</v>
      </c>
      <c r="Q83" s="78"/>
      <c r="R83" s="78"/>
      <c r="S83" s="78"/>
      <c r="T83" s="75">
        <f t="shared" si="20"/>
        <v>0</v>
      </c>
    </row>
    <row r="84" spans="1:20" s="97" customFormat="1" ht="19.5" customHeight="1" hidden="1">
      <c r="A84" s="91"/>
      <c r="B84" s="92"/>
      <c r="C84" s="93" t="s">
        <v>361</v>
      </c>
      <c r="D84" s="40" t="s">
        <v>99</v>
      </c>
      <c r="E84" s="93" t="s">
        <v>410</v>
      </c>
      <c r="F84" s="93" t="s">
        <v>381</v>
      </c>
      <c r="G84" s="49" t="s">
        <v>469</v>
      </c>
      <c r="H84" s="94"/>
      <c r="I84" s="98">
        <f t="shared" si="22"/>
        <v>0</v>
      </c>
      <c r="J84" s="94"/>
      <c r="K84" s="94"/>
      <c r="L84" s="95"/>
      <c r="M84" s="98"/>
      <c r="N84" s="98"/>
      <c r="O84" s="98"/>
      <c r="P84" s="78">
        <f>M84-S84</f>
        <v>0</v>
      </c>
      <c r="Q84" s="98"/>
      <c r="R84" s="98"/>
      <c r="S84" s="98"/>
      <c r="T84" s="99">
        <f t="shared" si="20"/>
        <v>0</v>
      </c>
    </row>
    <row r="85" spans="1:20" s="97" customFormat="1" ht="19.5" customHeight="1" hidden="1">
      <c r="A85" s="91"/>
      <c r="B85" s="92"/>
      <c r="C85" s="93"/>
      <c r="D85" s="40" t="s">
        <v>99</v>
      </c>
      <c r="E85" s="93" t="s">
        <v>410</v>
      </c>
      <c r="F85" s="93" t="s">
        <v>381</v>
      </c>
      <c r="G85" s="49" t="s">
        <v>325</v>
      </c>
      <c r="H85" s="94"/>
      <c r="I85" s="98">
        <f t="shared" si="22"/>
        <v>0</v>
      </c>
      <c r="J85" s="94"/>
      <c r="K85" s="94"/>
      <c r="L85" s="95"/>
      <c r="M85" s="98"/>
      <c r="N85" s="98"/>
      <c r="O85" s="98"/>
      <c r="P85" s="78"/>
      <c r="Q85" s="98"/>
      <c r="R85" s="98"/>
      <c r="S85" s="98"/>
      <c r="T85" s="99">
        <f t="shared" si="20"/>
        <v>0</v>
      </c>
    </row>
    <row r="86" spans="1:20" s="97" customFormat="1" ht="50.25" customHeight="1" hidden="1">
      <c r="A86" s="91"/>
      <c r="B86" s="92"/>
      <c r="C86" s="93"/>
      <c r="D86" s="40" t="s">
        <v>99</v>
      </c>
      <c r="E86" s="93" t="s">
        <v>410</v>
      </c>
      <c r="F86" s="93" t="s">
        <v>381</v>
      </c>
      <c r="G86" s="49" t="s">
        <v>419</v>
      </c>
      <c r="H86" s="94"/>
      <c r="I86" s="98">
        <f t="shared" si="22"/>
        <v>0</v>
      </c>
      <c r="J86" s="94"/>
      <c r="K86" s="94"/>
      <c r="L86" s="95"/>
      <c r="M86" s="98"/>
      <c r="N86" s="98"/>
      <c r="O86" s="98"/>
      <c r="P86" s="78"/>
      <c r="Q86" s="98"/>
      <c r="R86" s="98"/>
      <c r="S86" s="98"/>
      <c r="T86" s="99">
        <f t="shared" si="20"/>
        <v>0</v>
      </c>
    </row>
    <row r="87" spans="1:20" s="44" customFormat="1" ht="49.5" customHeight="1" hidden="1">
      <c r="A87" s="37"/>
      <c r="B87" s="32"/>
      <c r="C87" s="40" t="s">
        <v>364</v>
      </c>
      <c r="D87" s="40" t="s">
        <v>101</v>
      </c>
      <c r="E87" s="40" t="s">
        <v>377</v>
      </c>
      <c r="F87" s="40" t="s">
        <v>382</v>
      </c>
      <c r="G87" s="35" t="s">
        <v>26</v>
      </c>
      <c r="H87" s="78"/>
      <c r="I87" s="78">
        <f aca="true" t="shared" si="26" ref="I87:I96">H87-L87</f>
        <v>0</v>
      </c>
      <c r="J87" s="78"/>
      <c r="K87" s="78"/>
      <c r="L87" s="77"/>
      <c r="M87" s="78"/>
      <c r="N87" s="78"/>
      <c r="O87" s="78"/>
      <c r="P87" s="78">
        <f>M87-S87</f>
        <v>0</v>
      </c>
      <c r="Q87" s="78"/>
      <c r="R87" s="78"/>
      <c r="S87" s="78"/>
      <c r="T87" s="75">
        <f t="shared" si="20"/>
        <v>0</v>
      </c>
    </row>
    <row r="88" spans="1:20" s="44" customFormat="1" ht="27" hidden="1">
      <c r="A88" s="37"/>
      <c r="B88" s="32"/>
      <c r="C88" s="40" t="s">
        <v>475</v>
      </c>
      <c r="D88" s="40" t="s">
        <v>28</v>
      </c>
      <c r="E88" s="40" t="s">
        <v>27</v>
      </c>
      <c r="F88" s="40" t="s">
        <v>476</v>
      </c>
      <c r="G88" s="35" t="s">
        <v>29</v>
      </c>
      <c r="H88" s="78"/>
      <c r="I88" s="78"/>
      <c r="J88" s="78"/>
      <c r="K88" s="78"/>
      <c r="L88" s="77"/>
      <c r="M88" s="78"/>
      <c r="N88" s="78"/>
      <c r="O88" s="78"/>
      <c r="P88" s="78"/>
      <c r="Q88" s="78"/>
      <c r="R88" s="78"/>
      <c r="S88" s="78"/>
      <c r="T88" s="75">
        <f t="shared" si="20"/>
        <v>0</v>
      </c>
    </row>
    <row r="89" spans="1:20" s="44" customFormat="1" ht="27" hidden="1">
      <c r="A89" s="37"/>
      <c r="B89" s="32"/>
      <c r="C89" s="40" t="s">
        <v>365</v>
      </c>
      <c r="D89" s="40" t="s">
        <v>102</v>
      </c>
      <c r="E89" s="40" t="s">
        <v>103</v>
      </c>
      <c r="F89" s="40" t="s">
        <v>383</v>
      </c>
      <c r="G89" s="35" t="s">
        <v>104</v>
      </c>
      <c r="H89" s="78"/>
      <c r="I89" s="78">
        <f t="shared" si="26"/>
        <v>0</v>
      </c>
      <c r="J89" s="78"/>
      <c r="K89" s="78"/>
      <c r="L89" s="77"/>
      <c r="M89" s="105"/>
      <c r="N89" s="105"/>
      <c r="O89" s="105"/>
      <c r="P89" s="105">
        <f>M89-S89</f>
        <v>0</v>
      </c>
      <c r="Q89" s="77"/>
      <c r="R89" s="77"/>
      <c r="S89" s="77"/>
      <c r="T89" s="75">
        <f t="shared" si="20"/>
        <v>0</v>
      </c>
    </row>
    <row r="90" spans="1:20" s="44" customFormat="1" ht="13.5" hidden="1">
      <c r="A90" s="37"/>
      <c r="B90" s="32"/>
      <c r="C90" s="40" t="s">
        <v>366</v>
      </c>
      <c r="D90" s="40" t="s">
        <v>105</v>
      </c>
      <c r="E90" s="40" t="s">
        <v>27</v>
      </c>
      <c r="F90" s="40" t="s">
        <v>383</v>
      </c>
      <c r="G90" s="35" t="s">
        <v>106</v>
      </c>
      <c r="H90" s="78"/>
      <c r="I90" s="78">
        <f t="shared" si="26"/>
        <v>0</v>
      </c>
      <c r="J90" s="78"/>
      <c r="K90" s="78"/>
      <c r="L90" s="78">
        <f>L91</f>
        <v>0</v>
      </c>
      <c r="M90" s="78">
        <f>M91</f>
        <v>0</v>
      </c>
      <c r="N90" s="78">
        <f>N91</f>
        <v>0</v>
      </c>
      <c r="O90" s="78"/>
      <c r="P90" s="77">
        <f>M90-S90</f>
        <v>0</v>
      </c>
      <c r="Q90" s="78">
        <f>Q91</f>
        <v>0</v>
      </c>
      <c r="R90" s="78">
        <f>R91</f>
        <v>0</v>
      </c>
      <c r="S90" s="78">
        <f>S91</f>
        <v>0</v>
      </c>
      <c r="T90" s="75">
        <f t="shared" si="20"/>
        <v>0</v>
      </c>
    </row>
    <row r="91" spans="1:20" s="44" customFormat="1" ht="27" hidden="1">
      <c r="A91" s="37"/>
      <c r="B91" s="32"/>
      <c r="C91" s="40"/>
      <c r="D91" s="40" t="s">
        <v>195</v>
      </c>
      <c r="E91" s="40" t="s">
        <v>196</v>
      </c>
      <c r="F91" s="40" t="s">
        <v>383</v>
      </c>
      <c r="G91" s="35" t="s">
        <v>198</v>
      </c>
      <c r="H91" s="78"/>
      <c r="I91" s="78">
        <f t="shared" si="26"/>
        <v>0</v>
      </c>
      <c r="J91" s="78"/>
      <c r="K91" s="78"/>
      <c r="L91" s="77"/>
      <c r="M91" s="77"/>
      <c r="N91" s="77"/>
      <c r="O91" s="77"/>
      <c r="P91" s="77">
        <f>M91-S91</f>
        <v>0</v>
      </c>
      <c r="Q91" s="77"/>
      <c r="R91" s="77"/>
      <c r="S91" s="77"/>
      <c r="T91" s="75">
        <f t="shared" si="20"/>
        <v>0</v>
      </c>
    </row>
    <row r="92" spans="1:20" s="44" customFormat="1" ht="27" hidden="1">
      <c r="A92" s="37"/>
      <c r="B92" s="32"/>
      <c r="C92" s="40"/>
      <c r="D92" s="40" t="s">
        <v>329</v>
      </c>
      <c r="E92" s="40" t="s">
        <v>330</v>
      </c>
      <c r="F92" s="40" t="s">
        <v>383</v>
      </c>
      <c r="G92" s="35" t="s">
        <v>331</v>
      </c>
      <c r="H92" s="78"/>
      <c r="I92" s="78">
        <f t="shared" si="26"/>
        <v>0</v>
      </c>
      <c r="J92" s="78"/>
      <c r="K92" s="78"/>
      <c r="L92" s="77"/>
      <c r="M92" s="77"/>
      <c r="N92" s="77"/>
      <c r="O92" s="77"/>
      <c r="P92" s="77"/>
      <c r="Q92" s="77"/>
      <c r="R92" s="77"/>
      <c r="S92" s="77"/>
      <c r="T92" s="75">
        <f t="shared" si="20"/>
        <v>0</v>
      </c>
    </row>
    <row r="93" spans="1:20" s="44" customFormat="1" ht="86.25" customHeight="1" hidden="1">
      <c r="A93" s="37"/>
      <c r="B93" s="32"/>
      <c r="C93" s="40" t="s">
        <v>367</v>
      </c>
      <c r="D93" s="40" t="s">
        <v>107</v>
      </c>
      <c r="E93" s="40" t="s">
        <v>108</v>
      </c>
      <c r="F93" s="40" t="s">
        <v>378</v>
      </c>
      <c r="G93" s="49" t="s">
        <v>109</v>
      </c>
      <c r="H93" s="78"/>
      <c r="I93" s="78">
        <f t="shared" si="26"/>
        <v>0</v>
      </c>
      <c r="J93" s="78"/>
      <c r="K93" s="78"/>
      <c r="L93" s="77"/>
      <c r="M93" s="77"/>
      <c r="N93" s="77"/>
      <c r="O93" s="77"/>
      <c r="P93" s="77">
        <f>M93-S93</f>
        <v>0</v>
      </c>
      <c r="Q93" s="77"/>
      <c r="R93" s="77"/>
      <c r="S93" s="77"/>
      <c r="T93" s="75">
        <f t="shared" si="20"/>
        <v>0</v>
      </c>
    </row>
    <row r="94" spans="1:20" s="44" customFormat="1" ht="13.5" hidden="1">
      <c r="A94" s="37"/>
      <c r="B94" s="32"/>
      <c r="C94" s="40" t="s">
        <v>368</v>
      </c>
      <c r="D94" s="40" t="s">
        <v>368</v>
      </c>
      <c r="E94" s="40"/>
      <c r="F94" s="40" t="s">
        <v>383</v>
      </c>
      <c r="G94" s="35" t="s">
        <v>369</v>
      </c>
      <c r="H94" s="78"/>
      <c r="I94" s="78">
        <f t="shared" si="26"/>
        <v>0</v>
      </c>
      <c r="J94" s="78"/>
      <c r="K94" s="78"/>
      <c r="L94" s="77"/>
      <c r="M94" s="77"/>
      <c r="N94" s="77"/>
      <c r="O94" s="77"/>
      <c r="P94" s="77">
        <f>M94-S94</f>
        <v>0</v>
      </c>
      <c r="Q94" s="77"/>
      <c r="R94" s="77"/>
      <c r="S94" s="77"/>
      <c r="T94" s="75">
        <f t="shared" si="20"/>
        <v>0</v>
      </c>
    </row>
    <row r="95" spans="1:20" s="44" customFormat="1" ht="211.5" customHeight="1" hidden="1">
      <c r="A95" s="37"/>
      <c r="B95" s="32"/>
      <c r="C95" s="40" t="s">
        <v>370</v>
      </c>
      <c r="D95" s="40" t="s">
        <v>199</v>
      </c>
      <c r="E95" s="40" t="s">
        <v>50</v>
      </c>
      <c r="F95" s="40" t="s">
        <v>378</v>
      </c>
      <c r="G95" s="116" t="s">
        <v>203</v>
      </c>
      <c r="H95" s="78"/>
      <c r="I95" s="78">
        <f t="shared" si="26"/>
        <v>0</v>
      </c>
      <c r="J95" s="78"/>
      <c r="K95" s="78"/>
      <c r="L95" s="77"/>
      <c r="M95" s="77"/>
      <c r="N95" s="77"/>
      <c r="O95" s="77"/>
      <c r="P95" s="77">
        <f>M95-S95</f>
        <v>0</v>
      </c>
      <c r="Q95" s="77"/>
      <c r="R95" s="77"/>
      <c r="S95" s="77"/>
      <c r="T95" s="75">
        <f t="shared" si="20"/>
        <v>0</v>
      </c>
    </row>
    <row r="96" spans="2:20" ht="13.5" hidden="1">
      <c r="B96" s="32"/>
      <c r="C96" s="32"/>
      <c r="D96" s="40" t="s">
        <v>362</v>
      </c>
      <c r="E96" s="40"/>
      <c r="F96" s="40"/>
      <c r="G96" s="49"/>
      <c r="H96" s="78"/>
      <c r="I96" s="77">
        <f t="shared" si="26"/>
        <v>0</v>
      </c>
      <c r="J96" s="78"/>
      <c r="K96" s="78"/>
      <c r="L96" s="78"/>
      <c r="M96" s="78"/>
      <c r="N96" s="78"/>
      <c r="O96" s="78"/>
      <c r="P96" s="77">
        <f>M96-S96</f>
        <v>0</v>
      </c>
      <c r="Q96" s="78"/>
      <c r="R96" s="78"/>
      <c r="S96" s="78"/>
      <c r="T96" s="75">
        <f t="shared" si="20"/>
        <v>0</v>
      </c>
    </row>
    <row r="97" spans="1:20" s="53" customFormat="1" ht="25.5" customHeight="1" hidden="1">
      <c r="A97" s="46"/>
      <c r="B97" s="32"/>
      <c r="C97" s="32"/>
      <c r="D97" s="39"/>
      <c r="E97" s="39"/>
      <c r="F97" s="39"/>
      <c r="G97" s="33"/>
      <c r="H97" s="77"/>
      <c r="I97" s="77">
        <f aca="true" t="shared" si="27" ref="I97:S97">I98+I99</f>
        <v>0</v>
      </c>
      <c r="J97" s="77">
        <f t="shared" si="27"/>
        <v>0</v>
      </c>
      <c r="K97" s="77">
        <f t="shared" si="27"/>
        <v>0</v>
      </c>
      <c r="L97" s="77">
        <f t="shared" si="27"/>
        <v>0</v>
      </c>
      <c r="M97" s="77">
        <f t="shared" si="27"/>
        <v>0</v>
      </c>
      <c r="N97" s="77"/>
      <c r="O97" s="77"/>
      <c r="P97" s="77">
        <f t="shared" si="27"/>
        <v>0</v>
      </c>
      <c r="Q97" s="77">
        <f t="shared" si="27"/>
        <v>0</v>
      </c>
      <c r="R97" s="77">
        <f t="shared" si="27"/>
        <v>0</v>
      </c>
      <c r="S97" s="77">
        <f t="shared" si="27"/>
        <v>0</v>
      </c>
      <c r="T97" s="75">
        <f t="shared" si="20"/>
        <v>0</v>
      </c>
    </row>
    <row r="98" spans="2:20" ht="15" customHeight="1" hidden="1">
      <c r="B98" s="32"/>
      <c r="C98" s="32"/>
      <c r="D98" s="40"/>
      <c r="E98" s="40"/>
      <c r="F98" s="40"/>
      <c r="G98" s="49"/>
      <c r="H98" s="78"/>
      <c r="I98" s="78">
        <f>H98-L98</f>
        <v>0</v>
      </c>
      <c r="J98" s="78"/>
      <c r="K98" s="78"/>
      <c r="L98" s="78"/>
      <c r="M98" s="78">
        <f>-S98</f>
        <v>0</v>
      </c>
      <c r="N98" s="78"/>
      <c r="O98" s="78"/>
      <c r="P98" s="78">
        <f>M98-S98</f>
        <v>0</v>
      </c>
      <c r="Q98" s="78"/>
      <c r="R98" s="78"/>
      <c r="S98" s="78"/>
      <c r="T98" s="75">
        <f t="shared" si="20"/>
        <v>0</v>
      </c>
    </row>
    <row r="99" spans="2:20" ht="21.75" customHeight="1" hidden="1">
      <c r="B99" s="32"/>
      <c r="C99" s="32"/>
      <c r="D99" s="40"/>
      <c r="E99" s="40"/>
      <c r="F99" s="40"/>
      <c r="G99" s="49"/>
      <c r="H99" s="78"/>
      <c r="I99" s="78">
        <f>H99-L99</f>
        <v>0</v>
      </c>
      <c r="J99" s="78"/>
      <c r="K99" s="78"/>
      <c r="L99" s="78"/>
      <c r="M99" s="78"/>
      <c r="N99" s="78"/>
      <c r="O99" s="78"/>
      <c r="P99" s="78">
        <f>M99-S99</f>
        <v>0</v>
      </c>
      <c r="Q99" s="78"/>
      <c r="R99" s="78"/>
      <c r="S99" s="78"/>
      <c r="T99" s="75">
        <f t="shared" si="20"/>
        <v>0</v>
      </c>
    </row>
    <row r="100" spans="2:20" ht="37.5" customHeight="1" hidden="1">
      <c r="B100" s="32"/>
      <c r="C100" s="40" t="s">
        <v>371</v>
      </c>
      <c r="D100" s="40"/>
      <c r="E100" s="40"/>
      <c r="F100" s="40"/>
      <c r="G100" s="49"/>
      <c r="I100" s="78">
        <f>H100-L100</f>
        <v>0</v>
      </c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5" t="e">
        <f>G93+M100</f>
        <v>#VALUE!</v>
      </c>
    </row>
    <row r="101" spans="2:20" ht="13.5" customHeight="1" hidden="1">
      <c r="B101" s="32"/>
      <c r="C101" s="40" t="s">
        <v>327</v>
      </c>
      <c r="D101" s="40" t="s">
        <v>248</v>
      </c>
      <c r="E101" s="40" t="s">
        <v>247</v>
      </c>
      <c r="F101" s="40" t="s">
        <v>328</v>
      </c>
      <c r="G101" s="49" t="s">
        <v>249</v>
      </c>
      <c r="H101" s="78"/>
      <c r="I101" s="78"/>
      <c r="J101" s="78"/>
      <c r="K101" s="78"/>
      <c r="L101" s="78"/>
      <c r="M101" s="78"/>
      <c r="N101" s="78"/>
      <c r="O101" s="78"/>
      <c r="P101" s="78">
        <f>M101-S101</f>
        <v>0</v>
      </c>
      <c r="Q101" s="78"/>
      <c r="R101" s="78"/>
      <c r="S101" s="78"/>
      <c r="T101" s="75">
        <f aca="true" t="shared" si="28" ref="T101:T119">H101+M101</f>
        <v>0</v>
      </c>
    </row>
    <row r="102" spans="1:20" s="53" customFormat="1" ht="41.25" hidden="1">
      <c r="A102" s="46"/>
      <c r="B102" s="51">
        <v>1500000</v>
      </c>
      <c r="C102" s="51"/>
      <c r="D102" s="47" t="s">
        <v>129</v>
      </c>
      <c r="E102" s="51"/>
      <c r="F102" s="47"/>
      <c r="G102" s="48" t="s">
        <v>173</v>
      </c>
      <c r="H102" s="122">
        <f>H103</f>
        <v>0</v>
      </c>
      <c r="I102" s="74">
        <f>H102-L102</f>
        <v>0</v>
      </c>
      <c r="J102" s="122">
        <f aca="true" t="shared" si="29" ref="J102:S102">J109</f>
        <v>0</v>
      </c>
      <c r="K102" s="122">
        <f t="shared" si="29"/>
        <v>0</v>
      </c>
      <c r="L102" s="122">
        <f t="shared" si="29"/>
        <v>0</v>
      </c>
      <c r="M102" s="122">
        <f t="shared" si="29"/>
        <v>0</v>
      </c>
      <c r="N102" s="122">
        <f t="shared" si="29"/>
        <v>0</v>
      </c>
      <c r="O102" s="122"/>
      <c r="P102" s="122">
        <f t="shared" si="29"/>
        <v>0</v>
      </c>
      <c r="Q102" s="122">
        <f t="shared" si="29"/>
        <v>0</v>
      </c>
      <c r="R102" s="122">
        <f t="shared" si="29"/>
        <v>0</v>
      </c>
      <c r="S102" s="122">
        <f t="shared" si="29"/>
        <v>0</v>
      </c>
      <c r="T102" s="74">
        <f t="shared" si="28"/>
        <v>0</v>
      </c>
    </row>
    <row r="103" spans="1:20" s="53" customFormat="1" ht="54" customHeight="1" hidden="1">
      <c r="A103" s="46"/>
      <c r="B103" s="51"/>
      <c r="C103" s="51"/>
      <c r="D103" s="47" t="s">
        <v>130</v>
      </c>
      <c r="E103" s="51"/>
      <c r="F103" s="47"/>
      <c r="G103" s="48" t="s">
        <v>174</v>
      </c>
      <c r="H103" s="122">
        <f>H106+H109</f>
        <v>0</v>
      </c>
      <c r="I103" s="74">
        <f>H103-L103</f>
        <v>0</v>
      </c>
      <c r="J103" s="122">
        <f>J102</f>
        <v>0</v>
      </c>
      <c r="K103" s="122">
        <f>K102</f>
        <v>0</v>
      </c>
      <c r="L103" s="122">
        <f>L102</f>
        <v>0</v>
      </c>
      <c r="M103" s="122">
        <f>M102</f>
        <v>0</v>
      </c>
      <c r="N103" s="122">
        <f>N102</f>
        <v>0</v>
      </c>
      <c r="O103" s="122"/>
      <c r="P103" s="74">
        <f>M103-S103</f>
        <v>0</v>
      </c>
      <c r="Q103" s="122">
        <f>Q102</f>
        <v>0</v>
      </c>
      <c r="R103" s="122">
        <f>R102</f>
        <v>0</v>
      </c>
      <c r="S103" s="122">
        <f>S102</f>
        <v>0</v>
      </c>
      <c r="T103" s="74">
        <f t="shared" si="28"/>
        <v>0</v>
      </c>
    </row>
    <row r="104" spans="1:20" s="63" customFormat="1" ht="13.5" hidden="1">
      <c r="A104" s="62"/>
      <c r="B104" s="61"/>
      <c r="C104" s="61"/>
      <c r="D104" s="39"/>
      <c r="E104" s="39"/>
      <c r="F104" s="57"/>
      <c r="G104" s="58"/>
      <c r="H104" s="80">
        <f>H105</f>
        <v>0</v>
      </c>
      <c r="I104" s="80">
        <f aca="true" t="shared" si="30" ref="I104:S104">I105</f>
        <v>0</v>
      </c>
      <c r="J104" s="80">
        <f t="shared" si="30"/>
        <v>0</v>
      </c>
      <c r="K104" s="80">
        <f t="shared" si="30"/>
        <v>0</v>
      </c>
      <c r="L104" s="80">
        <f t="shared" si="30"/>
        <v>0</v>
      </c>
      <c r="M104" s="80">
        <f t="shared" si="30"/>
        <v>0</v>
      </c>
      <c r="N104" s="80"/>
      <c r="O104" s="80"/>
      <c r="P104" s="80">
        <f t="shared" si="30"/>
        <v>0</v>
      </c>
      <c r="Q104" s="80">
        <f t="shared" si="30"/>
        <v>0</v>
      </c>
      <c r="R104" s="80">
        <f t="shared" si="30"/>
        <v>0</v>
      </c>
      <c r="S104" s="80">
        <f t="shared" si="30"/>
        <v>0</v>
      </c>
      <c r="T104" s="75">
        <f t="shared" si="28"/>
        <v>0</v>
      </c>
    </row>
    <row r="105" spans="1:20" s="44" customFormat="1" ht="13.5" hidden="1">
      <c r="A105" s="37"/>
      <c r="B105" s="34"/>
      <c r="C105" s="34">
        <v>70303</v>
      </c>
      <c r="D105" s="40"/>
      <c r="E105" s="40"/>
      <c r="F105" s="40"/>
      <c r="G105" s="49"/>
      <c r="H105" s="78"/>
      <c r="I105" s="78">
        <f aca="true" t="shared" si="31" ref="I105:I117">H105-L105</f>
        <v>0</v>
      </c>
      <c r="J105" s="78"/>
      <c r="K105" s="78"/>
      <c r="L105" s="78"/>
      <c r="M105" s="78"/>
      <c r="N105" s="78"/>
      <c r="O105" s="78"/>
      <c r="P105" s="78">
        <f>M105-S105</f>
        <v>0</v>
      </c>
      <c r="Q105" s="78"/>
      <c r="R105" s="78"/>
      <c r="S105" s="78"/>
      <c r="T105" s="76">
        <f t="shared" si="28"/>
        <v>0</v>
      </c>
    </row>
    <row r="106" spans="1:20" s="44" customFormat="1" ht="24" customHeight="1" hidden="1">
      <c r="A106" s="37"/>
      <c r="B106" s="34"/>
      <c r="C106" s="34"/>
      <c r="D106" s="39"/>
      <c r="E106" s="39" t="s">
        <v>8</v>
      </c>
      <c r="F106" s="39"/>
      <c r="G106" s="33" t="s">
        <v>348</v>
      </c>
      <c r="H106" s="78">
        <f>H107</f>
        <v>0</v>
      </c>
      <c r="I106" s="77">
        <f t="shared" si="31"/>
        <v>0</v>
      </c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5">
        <f t="shared" si="28"/>
        <v>0</v>
      </c>
    </row>
    <row r="107" spans="1:20" s="44" customFormat="1" ht="47.25" customHeight="1" hidden="1">
      <c r="A107" s="37"/>
      <c r="B107" s="34"/>
      <c r="C107" s="34"/>
      <c r="D107" s="40" t="s">
        <v>60</v>
      </c>
      <c r="E107" s="40" t="s">
        <v>61</v>
      </c>
      <c r="F107" s="40" t="s">
        <v>376</v>
      </c>
      <c r="G107" s="49" t="s">
        <v>467</v>
      </c>
      <c r="H107" s="78"/>
      <c r="I107" s="77">
        <f t="shared" si="31"/>
        <v>0</v>
      </c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5">
        <f t="shared" si="28"/>
        <v>0</v>
      </c>
    </row>
    <row r="108" spans="1:20" s="44" customFormat="1" ht="26.25" customHeight="1" hidden="1">
      <c r="A108" s="37"/>
      <c r="B108" s="34"/>
      <c r="C108" s="34"/>
      <c r="D108" s="40" t="s">
        <v>60</v>
      </c>
      <c r="E108" s="40" t="s">
        <v>61</v>
      </c>
      <c r="F108" s="40" t="s">
        <v>376</v>
      </c>
      <c r="G108" s="49" t="s">
        <v>473</v>
      </c>
      <c r="H108" s="78"/>
      <c r="I108" s="77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5">
        <f t="shared" si="28"/>
        <v>0</v>
      </c>
    </row>
    <row r="109" spans="1:20" s="53" customFormat="1" ht="27" hidden="1">
      <c r="A109" s="46"/>
      <c r="B109" s="32"/>
      <c r="C109" s="32">
        <v>90000</v>
      </c>
      <c r="D109" s="39"/>
      <c r="E109" s="39" t="s">
        <v>11</v>
      </c>
      <c r="F109" s="39"/>
      <c r="G109" s="33" t="s">
        <v>349</v>
      </c>
      <c r="H109" s="77">
        <f>H110+H117+H126+H132+H144+H153+H154+H155+H156+H157+H145</f>
        <v>0</v>
      </c>
      <c r="I109" s="77">
        <f t="shared" si="31"/>
        <v>0</v>
      </c>
      <c r="J109" s="77">
        <f aca="true" t="shared" si="32" ref="J109:S109">J111+J118+J119+J120+J121+J122+J123+J124+J125+J126+J130+J131+J132+J133+J134+J135+J137+J138+J139+J140+J142+J143+J144+J145+J154+J155+J156+J157+J158+J153</f>
        <v>0</v>
      </c>
      <c r="K109" s="77">
        <f t="shared" si="32"/>
        <v>0</v>
      </c>
      <c r="L109" s="77">
        <f t="shared" si="32"/>
        <v>0</v>
      </c>
      <c r="M109" s="77">
        <f t="shared" si="32"/>
        <v>0</v>
      </c>
      <c r="N109" s="77">
        <f t="shared" si="32"/>
        <v>0</v>
      </c>
      <c r="O109" s="77"/>
      <c r="P109" s="77">
        <f t="shared" si="32"/>
        <v>0</v>
      </c>
      <c r="Q109" s="77">
        <f t="shared" si="32"/>
        <v>0</v>
      </c>
      <c r="R109" s="77">
        <f t="shared" si="32"/>
        <v>0</v>
      </c>
      <c r="S109" s="77">
        <f t="shared" si="32"/>
        <v>0</v>
      </c>
      <c r="T109" s="75">
        <f t="shared" si="28"/>
        <v>0</v>
      </c>
    </row>
    <row r="110" spans="1:20" s="53" customFormat="1" ht="82.5" hidden="1">
      <c r="A110" s="46"/>
      <c r="B110" s="32"/>
      <c r="C110" s="32"/>
      <c r="D110" s="39" t="s">
        <v>131</v>
      </c>
      <c r="E110" s="39" t="s">
        <v>285</v>
      </c>
      <c r="F110" s="39"/>
      <c r="G110" s="33" t="s">
        <v>135</v>
      </c>
      <c r="H110" s="77">
        <f>H111+H116</f>
        <v>0</v>
      </c>
      <c r="I110" s="77">
        <f t="shared" si="31"/>
        <v>0</v>
      </c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5">
        <f t="shared" si="28"/>
        <v>0</v>
      </c>
    </row>
    <row r="111" spans="1:20" s="44" customFormat="1" ht="60.75" customHeight="1" hidden="1">
      <c r="A111" s="37"/>
      <c r="B111" s="34"/>
      <c r="C111" s="40" t="s">
        <v>384</v>
      </c>
      <c r="D111" s="40" t="s">
        <v>132</v>
      </c>
      <c r="E111" s="40" t="s">
        <v>253</v>
      </c>
      <c r="F111" s="40" t="s">
        <v>385</v>
      </c>
      <c r="G111" s="49" t="s">
        <v>134</v>
      </c>
      <c r="H111" s="78"/>
      <c r="I111" s="78">
        <f t="shared" si="31"/>
        <v>0</v>
      </c>
      <c r="J111" s="78"/>
      <c r="K111" s="78"/>
      <c r="L111" s="78"/>
      <c r="M111" s="78"/>
      <c r="N111" s="78"/>
      <c r="O111" s="78"/>
      <c r="P111" s="78">
        <f aca="true" t="shared" si="33" ref="P111:P116">M111-S111</f>
        <v>0</v>
      </c>
      <c r="Q111" s="78"/>
      <c r="R111" s="78"/>
      <c r="S111" s="78"/>
      <c r="T111" s="76">
        <f t="shared" si="28"/>
        <v>0</v>
      </c>
    </row>
    <row r="112" spans="1:20" s="44" customFormat="1" ht="36.75" customHeight="1" hidden="1">
      <c r="A112" s="37"/>
      <c r="B112" s="34"/>
      <c r="C112" s="40" t="s">
        <v>389</v>
      </c>
      <c r="D112" s="40"/>
      <c r="E112" s="40"/>
      <c r="F112" s="40"/>
      <c r="G112" s="56"/>
      <c r="H112" s="78"/>
      <c r="I112" s="78">
        <f t="shared" si="31"/>
        <v>0</v>
      </c>
      <c r="J112" s="78"/>
      <c r="K112" s="78"/>
      <c r="L112" s="78"/>
      <c r="M112" s="78"/>
      <c r="N112" s="78"/>
      <c r="O112" s="78"/>
      <c r="P112" s="78">
        <f t="shared" si="33"/>
        <v>0</v>
      </c>
      <c r="Q112" s="78"/>
      <c r="R112" s="78"/>
      <c r="S112" s="78"/>
      <c r="T112" s="76">
        <f t="shared" si="28"/>
        <v>0</v>
      </c>
    </row>
    <row r="113" spans="1:20" s="44" customFormat="1" ht="36.75" customHeight="1" hidden="1">
      <c r="A113" s="37"/>
      <c r="B113" s="34"/>
      <c r="C113" s="34">
        <v>90207</v>
      </c>
      <c r="D113" s="40"/>
      <c r="E113" s="40"/>
      <c r="F113" s="40"/>
      <c r="G113" s="56"/>
      <c r="H113" s="78"/>
      <c r="I113" s="78">
        <f t="shared" si="31"/>
        <v>0</v>
      </c>
      <c r="J113" s="78"/>
      <c r="K113" s="78"/>
      <c r="L113" s="78"/>
      <c r="M113" s="78"/>
      <c r="N113" s="78"/>
      <c r="O113" s="78"/>
      <c r="P113" s="78">
        <f t="shared" si="33"/>
        <v>0</v>
      </c>
      <c r="Q113" s="78"/>
      <c r="R113" s="78"/>
      <c r="S113" s="78"/>
      <c r="T113" s="76">
        <f t="shared" si="28"/>
        <v>0</v>
      </c>
    </row>
    <row r="114" spans="1:20" s="44" customFormat="1" ht="36.75" customHeight="1" hidden="1">
      <c r="A114" s="37"/>
      <c r="B114" s="34"/>
      <c r="C114" s="40" t="s">
        <v>395</v>
      </c>
      <c r="D114" s="40"/>
      <c r="E114" s="40"/>
      <c r="F114" s="40"/>
      <c r="G114" s="56"/>
      <c r="H114" s="78"/>
      <c r="I114" s="78">
        <f t="shared" si="31"/>
        <v>0</v>
      </c>
      <c r="J114" s="78"/>
      <c r="K114" s="78"/>
      <c r="L114" s="78"/>
      <c r="M114" s="78"/>
      <c r="N114" s="78"/>
      <c r="O114" s="78"/>
      <c r="P114" s="78">
        <f t="shared" si="33"/>
        <v>0</v>
      </c>
      <c r="Q114" s="78"/>
      <c r="R114" s="78"/>
      <c r="S114" s="78"/>
      <c r="T114" s="76">
        <f t="shared" si="28"/>
        <v>0</v>
      </c>
    </row>
    <row r="115" spans="1:20" s="44" customFormat="1" ht="47.25" customHeight="1" hidden="1">
      <c r="A115" s="37"/>
      <c r="B115" s="34"/>
      <c r="C115" s="40" t="s">
        <v>399</v>
      </c>
      <c r="D115" s="40"/>
      <c r="E115" s="40"/>
      <c r="F115" s="40"/>
      <c r="G115" s="56"/>
      <c r="H115" s="78"/>
      <c r="I115" s="78">
        <f t="shared" si="31"/>
        <v>0</v>
      </c>
      <c r="J115" s="78"/>
      <c r="K115" s="78"/>
      <c r="L115" s="78"/>
      <c r="M115" s="78"/>
      <c r="N115" s="78"/>
      <c r="O115" s="78"/>
      <c r="P115" s="78">
        <f t="shared" si="33"/>
        <v>0</v>
      </c>
      <c r="Q115" s="78"/>
      <c r="R115" s="78"/>
      <c r="S115" s="78"/>
      <c r="T115" s="76">
        <f t="shared" si="28"/>
        <v>0</v>
      </c>
    </row>
    <row r="116" spans="1:20" s="22" customFormat="1" ht="43.5" customHeight="1" hidden="1">
      <c r="A116" s="176"/>
      <c r="B116" s="34"/>
      <c r="C116" s="40" t="s">
        <v>406</v>
      </c>
      <c r="D116" s="40" t="s">
        <v>136</v>
      </c>
      <c r="E116" s="40" t="s">
        <v>255</v>
      </c>
      <c r="F116" s="40" t="s">
        <v>326</v>
      </c>
      <c r="G116" s="177" t="s">
        <v>276</v>
      </c>
      <c r="H116" s="178"/>
      <c r="I116" s="178">
        <f t="shared" si="31"/>
        <v>0</v>
      </c>
      <c r="J116" s="178"/>
      <c r="K116" s="178"/>
      <c r="L116" s="178"/>
      <c r="M116" s="178"/>
      <c r="N116" s="178"/>
      <c r="O116" s="178"/>
      <c r="P116" s="178">
        <f t="shared" si="33"/>
        <v>0</v>
      </c>
      <c r="Q116" s="178"/>
      <c r="R116" s="178"/>
      <c r="S116" s="178"/>
      <c r="T116" s="179">
        <f t="shared" si="28"/>
        <v>0</v>
      </c>
    </row>
    <row r="117" spans="1:20" s="53" customFormat="1" ht="41.25" customHeight="1" hidden="1">
      <c r="A117" s="46"/>
      <c r="B117" s="32"/>
      <c r="C117" s="39" t="s">
        <v>478</v>
      </c>
      <c r="D117" s="39" t="s">
        <v>137</v>
      </c>
      <c r="E117" s="39" t="s">
        <v>286</v>
      </c>
      <c r="F117" s="39"/>
      <c r="G117" s="159" t="s">
        <v>287</v>
      </c>
      <c r="H117" s="77">
        <f>H118+H121+H123</f>
        <v>0</v>
      </c>
      <c r="I117" s="77">
        <f t="shared" si="31"/>
        <v>0</v>
      </c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5">
        <f t="shared" si="28"/>
        <v>0</v>
      </c>
    </row>
    <row r="118" spans="1:20" s="44" customFormat="1" ht="51.75" customHeight="1" hidden="1">
      <c r="A118" s="37"/>
      <c r="B118" s="34"/>
      <c r="C118" s="40" t="s">
        <v>386</v>
      </c>
      <c r="D118" s="40" t="s">
        <v>140</v>
      </c>
      <c r="E118" s="40" t="s">
        <v>254</v>
      </c>
      <c r="F118" s="40" t="s">
        <v>385</v>
      </c>
      <c r="G118" s="56" t="s">
        <v>139</v>
      </c>
      <c r="H118" s="78"/>
      <c r="I118" s="78">
        <f aca="true" t="shared" si="34" ref="I118:I157">H118-L118</f>
        <v>0</v>
      </c>
      <c r="J118" s="78"/>
      <c r="K118" s="78"/>
      <c r="L118" s="78"/>
      <c r="M118" s="78"/>
      <c r="N118" s="78"/>
      <c r="O118" s="78"/>
      <c r="P118" s="78">
        <f>M118-S118</f>
        <v>0</v>
      </c>
      <c r="Q118" s="78"/>
      <c r="R118" s="78"/>
      <c r="S118" s="78"/>
      <c r="T118" s="76">
        <f t="shared" si="28"/>
        <v>0</v>
      </c>
    </row>
    <row r="119" spans="1:20" s="44" customFormat="1" ht="36.75" customHeight="1" hidden="1">
      <c r="A119" s="37"/>
      <c r="B119" s="34"/>
      <c r="C119" s="40" t="s">
        <v>387</v>
      </c>
      <c r="D119" s="40"/>
      <c r="E119" s="40"/>
      <c r="F119" s="40" t="s">
        <v>385</v>
      </c>
      <c r="G119" s="55" t="s">
        <v>388</v>
      </c>
      <c r="H119" s="78"/>
      <c r="I119" s="78">
        <f t="shared" si="34"/>
        <v>0</v>
      </c>
      <c r="J119" s="78"/>
      <c r="K119" s="78"/>
      <c r="L119" s="78"/>
      <c r="M119" s="78"/>
      <c r="N119" s="78"/>
      <c r="O119" s="78"/>
      <c r="P119" s="78">
        <f>M119-S119</f>
        <v>0</v>
      </c>
      <c r="Q119" s="78"/>
      <c r="R119" s="78"/>
      <c r="S119" s="78"/>
      <c r="T119" s="76">
        <f t="shared" si="28"/>
        <v>0</v>
      </c>
    </row>
    <row r="120" spans="1:20" s="44" customFormat="1" ht="36.75" customHeight="1" hidden="1">
      <c r="A120" s="37"/>
      <c r="B120" s="34"/>
      <c r="C120" s="40"/>
      <c r="D120" s="40"/>
      <c r="E120" s="40"/>
      <c r="F120" s="40"/>
      <c r="G120" s="56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6"/>
    </row>
    <row r="121" spans="1:20" s="44" customFormat="1" ht="42.75" customHeight="1" hidden="1">
      <c r="A121" s="37"/>
      <c r="B121" s="34"/>
      <c r="C121" s="40" t="s">
        <v>390</v>
      </c>
      <c r="D121" s="40" t="s">
        <v>141</v>
      </c>
      <c r="E121" s="40" t="s">
        <v>256</v>
      </c>
      <c r="F121" s="40" t="s">
        <v>326</v>
      </c>
      <c r="G121" s="56" t="s">
        <v>138</v>
      </c>
      <c r="H121" s="78"/>
      <c r="I121" s="78">
        <f t="shared" si="34"/>
        <v>0</v>
      </c>
      <c r="J121" s="78"/>
      <c r="K121" s="78"/>
      <c r="L121" s="78"/>
      <c r="M121" s="78"/>
      <c r="N121" s="78"/>
      <c r="O121" s="78"/>
      <c r="P121" s="78">
        <f>M121-S121</f>
        <v>0</v>
      </c>
      <c r="Q121" s="78"/>
      <c r="R121" s="78"/>
      <c r="S121" s="78"/>
      <c r="T121" s="76">
        <f>H121+M121</f>
        <v>0</v>
      </c>
    </row>
    <row r="122" spans="1:20" s="44" customFormat="1" ht="11.25" customHeight="1" hidden="1">
      <c r="A122" s="37"/>
      <c r="B122" s="34"/>
      <c r="C122" s="34"/>
      <c r="D122" s="40"/>
      <c r="E122" s="40"/>
      <c r="F122" s="40"/>
      <c r="G122" s="56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6"/>
    </row>
    <row r="123" spans="1:20" s="44" customFormat="1" ht="36.75" customHeight="1" hidden="1">
      <c r="A123" s="37"/>
      <c r="B123" s="34"/>
      <c r="C123" s="40" t="s">
        <v>392</v>
      </c>
      <c r="D123" s="40" t="s">
        <v>142</v>
      </c>
      <c r="E123" s="40" t="s">
        <v>257</v>
      </c>
      <c r="F123" s="40" t="s">
        <v>326</v>
      </c>
      <c r="G123" s="56" t="s">
        <v>143</v>
      </c>
      <c r="H123" s="78"/>
      <c r="I123" s="78">
        <f t="shared" si="34"/>
        <v>0</v>
      </c>
      <c r="J123" s="78"/>
      <c r="K123" s="78"/>
      <c r="L123" s="78"/>
      <c r="M123" s="78"/>
      <c r="N123" s="78"/>
      <c r="O123" s="78"/>
      <c r="P123" s="78">
        <f>M123-S123</f>
        <v>0</v>
      </c>
      <c r="Q123" s="78"/>
      <c r="R123" s="78"/>
      <c r="S123" s="78"/>
      <c r="T123" s="76">
        <f>H123+M123</f>
        <v>0</v>
      </c>
    </row>
    <row r="124" spans="1:20" s="44" customFormat="1" ht="36.75" customHeight="1" hidden="1">
      <c r="A124" s="37"/>
      <c r="B124" s="34"/>
      <c r="C124" s="40" t="s">
        <v>393</v>
      </c>
      <c r="D124" s="40" t="s">
        <v>393</v>
      </c>
      <c r="E124" s="40"/>
      <c r="F124" s="40" t="s">
        <v>391</v>
      </c>
      <c r="G124" s="55" t="s">
        <v>394</v>
      </c>
      <c r="H124" s="78"/>
      <c r="I124" s="78">
        <f t="shared" si="34"/>
        <v>0</v>
      </c>
      <c r="J124" s="78"/>
      <c r="K124" s="78"/>
      <c r="L124" s="78"/>
      <c r="M124" s="78"/>
      <c r="N124" s="78"/>
      <c r="O124" s="78"/>
      <c r="P124" s="78">
        <f>M124-S124</f>
        <v>0</v>
      </c>
      <c r="Q124" s="78"/>
      <c r="R124" s="78"/>
      <c r="S124" s="78"/>
      <c r="T124" s="76">
        <f>H124+M124</f>
        <v>0</v>
      </c>
    </row>
    <row r="125" spans="1:20" s="44" customFormat="1" ht="36.75" customHeight="1" hidden="1">
      <c r="A125" s="37"/>
      <c r="B125" s="34"/>
      <c r="C125" s="40"/>
      <c r="D125" s="40"/>
      <c r="E125" s="40"/>
      <c r="F125" s="40"/>
      <c r="G125" s="56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6"/>
    </row>
    <row r="126" spans="1:20" s="66" customFormat="1" ht="71.25" customHeight="1" hidden="1">
      <c r="A126" s="65"/>
      <c r="B126" s="32"/>
      <c r="C126" s="39" t="s">
        <v>396</v>
      </c>
      <c r="D126" s="39" t="s">
        <v>144</v>
      </c>
      <c r="E126" s="39" t="s">
        <v>289</v>
      </c>
      <c r="F126" s="39"/>
      <c r="G126" s="159" t="s">
        <v>145</v>
      </c>
      <c r="H126" s="180">
        <f>H127+H128+H129</f>
        <v>0</v>
      </c>
      <c r="I126" s="180">
        <f t="shared" si="34"/>
        <v>0</v>
      </c>
      <c r="J126" s="180"/>
      <c r="K126" s="180"/>
      <c r="L126" s="180"/>
      <c r="M126" s="180"/>
      <c r="N126" s="180"/>
      <c r="O126" s="180"/>
      <c r="P126" s="180">
        <f>M126-S126</f>
        <v>0</v>
      </c>
      <c r="Q126" s="180"/>
      <c r="R126" s="180"/>
      <c r="S126" s="180"/>
      <c r="T126" s="181">
        <f aca="true" t="shared" si="35" ref="T126:T132">H126+M126</f>
        <v>0</v>
      </c>
    </row>
    <row r="127" spans="1:20" s="44" customFormat="1" ht="60" customHeight="1" hidden="1">
      <c r="A127" s="37"/>
      <c r="B127" s="34"/>
      <c r="C127" s="34">
        <v>90216</v>
      </c>
      <c r="D127" s="40" t="s">
        <v>146</v>
      </c>
      <c r="E127" s="40" t="s">
        <v>147</v>
      </c>
      <c r="F127" s="40" t="s">
        <v>385</v>
      </c>
      <c r="G127" s="204" t="s">
        <v>148</v>
      </c>
      <c r="H127" s="78"/>
      <c r="I127" s="78">
        <f>H127-L127</f>
        <v>0</v>
      </c>
      <c r="J127" s="78"/>
      <c r="K127" s="78"/>
      <c r="L127" s="78"/>
      <c r="M127" s="78"/>
      <c r="N127" s="78"/>
      <c r="O127" s="78"/>
      <c r="P127" s="78">
        <f>M127-S127</f>
        <v>0</v>
      </c>
      <c r="Q127" s="78"/>
      <c r="R127" s="78"/>
      <c r="S127" s="78"/>
      <c r="T127" s="76">
        <f t="shared" si="35"/>
        <v>0</v>
      </c>
    </row>
    <row r="128" spans="1:20" s="44" customFormat="1" ht="27" customHeight="1" hidden="1">
      <c r="A128" s="37"/>
      <c r="B128" s="34"/>
      <c r="C128" s="34"/>
      <c r="D128" s="40" t="s">
        <v>149</v>
      </c>
      <c r="E128" s="40" t="s">
        <v>150</v>
      </c>
      <c r="F128" s="40" t="s">
        <v>391</v>
      </c>
      <c r="G128" s="204" t="s">
        <v>151</v>
      </c>
      <c r="H128" s="78"/>
      <c r="I128" s="78">
        <f>H128-L128</f>
        <v>0</v>
      </c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6">
        <f t="shared" si="35"/>
        <v>0</v>
      </c>
    </row>
    <row r="129" spans="1:20" s="44" customFormat="1" ht="39.75" customHeight="1" hidden="1">
      <c r="A129" s="37"/>
      <c r="B129" s="34"/>
      <c r="C129" s="40" t="s">
        <v>407</v>
      </c>
      <c r="D129" s="40" t="s">
        <v>153</v>
      </c>
      <c r="E129" s="40" t="s">
        <v>152</v>
      </c>
      <c r="F129" s="40" t="s">
        <v>391</v>
      </c>
      <c r="G129" s="204" t="s">
        <v>424</v>
      </c>
      <c r="H129" s="78"/>
      <c r="I129" s="78">
        <f>H129-L129</f>
        <v>0</v>
      </c>
      <c r="J129" s="78"/>
      <c r="K129" s="78"/>
      <c r="L129" s="78"/>
      <c r="M129" s="78"/>
      <c r="N129" s="78"/>
      <c r="O129" s="78"/>
      <c r="P129" s="78">
        <f>M129-S129</f>
        <v>0</v>
      </c>
      <c r="Q129" s="78"/>
      <c r="R129" s="78"/>
      <c r="S129" s="78"/>
      <c r="T129" s="76">
        <f t="shared" si="35"/>
        <v>0</v>
      </c>
    </row>
    <row r="130" spans="1:20" s="44" customFormat="1" ht="69" customHeight="1" hidden="1">
      <c r="A130" s="37"/>
      <c r="B130" s="34"/>
      <c r="C130" s="40"/>
      <c r="D130" s="39" t="s">
        <v>288</v>
      </c>
      <c r="E130" s="39" t="s">
        <v>289</v>
      </c>
      <c r="F130" s="39"/>
      <c r="G130" s="159" t="s">
        <v>290</v>
      </c>
      <c r="H130" s="78">
        <f>H131</f>
        <v>0</v>
      </c>
      <c r="I130" s="78">
        <f>H130-L130</f>
        <v>0</v>
      </c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6">
        <f t="shared" si="35"/>
        <v>0</v>
      </c>
    </row>
    <row r="131" spans="1:20" s="44" customFormat="1" ht="31.5" customHeight="1" hidden="1">
      <c r="A131" s="37"/>
      <c r="B131" s="34"/>
      <c r="C131" s="40" t="s">
        <v>398</v>
      </c>
      <c r="D131" s="40" t="s">
        <v>261</v>
      </c>
      <c r="E131" s="40" t="s">
        <v>260</v>
      </c>
      <c r="F131" s="40" t="s">
        <v>391</v>
      </c>
      <c r="G131" s="204" t="s">
        <v>262</v>
      </c>
      <c r="H131" s="78"/>
      <c r="I131" s="78">
        <f t="shared" si="34"/>
        <v>0</v>
      </c>
      <c r="J131" s="78"/>
      <c r="K131" s="78"/>
      <c r="L131" s="78"/>
      <c r="M131" s="78"/>
      <c r="N131" s="78"/>
      <c r="O131" s="78"/>
      <c r="P131" s="78">
        <f>M131-S131</f>
        <v>0</v>
      </c>
      <c r="Q131" s="78"/>
      <c r="R131" s="78"/>
      <c r="S131" s="78"/>
      <c r="T131" s="76">
        <f t="shared" si="35"/>
        <v>0</v>
      </c>
    </row>
    <row r="132" spans="1:20" s="53" customFormat="1" ht="51.75" customHeight="1" hidden="1">
      <c r="A132" s="46"/>
      <c r="B132" s="32"/>
      <c r="C132" s="39"/>
      <c r="D132" s="39" t="s">
        <v>154</v>
      </c>
      <c r="E132" s="39" t="s">
        <v>291</v>
      </c>
      <c r="F132" s="39"/>
      <c r="G132" s="159" t="s">
        <v>204</v>
      </c>
      <c r="H132" s="77">
        <f>H134+H135+H137+H138+H140+H142+H143+H139+H141+H136</f>
        <v>0</v>
      </c>
      <c r="I132" s="77">
        <f t="shared" si="34"/>
        <v>0</v>
      </c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6">
        <f t="shared" si="35"/>
        <v>0</v>
      </c>
    </row>
    <row r="133" spans="1:20" s="44" customFormat="1" ht="42.75" customHeight="1" hidden="1">
      <c r="A133" s="37"/>
      <c r="B133" s="34"/>
      <c r="C133" s="40"/>
      <c r="D133" s="40"/>
      <c r="E133" s="40"/>
      <c r="F133" s="40"/>
      <c r="G133" s="205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6"/>
    </row>
    <row r="134" spans="1:20" s="44" customFormat="1" ht="24.75" customHeight="1" hidden="1">
      <c r="A134" s="37"/>
      <c r="B134" s="34"/>
      <c r="C134" s="34">
        <v>90302</v>
      </c>
      <c r="D134" s="40" t="s">
        <v>155</v>
      </c>
      <c r="E134" s="40" t="s">
        <v>263</v>
      </c>
      <c r="F134" s="40" t="s">
        <v>378</v>
      </c>
      <c r="G134" s="204" t="s">
        <v>264</v>
      </c>
      <c r="H134" s="78"/>
      <c r="I134" s="78">
        <f t="shared" si="34"/>
        <v>0</v>
      </c>
      <c r="J134" s="78"/>
      <c r="K134" s="78"/>
      <c r="L134" s="78"/>
      <c r="M134" s="78"/>
      <c r="N134" s="78"/>
      <c r="O134" s="78"/>
      <c r="P134" s="78">
        <f>M134-S134</f>
        <v>0</v>
      </c>
      <c r="Q134" s="78"/>
      <c r="R134" s="78"/>
      <c r="S134" s="78"/>
      <c r="T134" s="76">
        <f aca="true" t="shared" si="36" ref="T134:T146">H134+M134</f>
        <v>0</v>
      </c>
    </row>
    <row r="135" spans="1:20" s="44" customFormat="1" ht="12.75" customHeight="1" hidden="1">
      <c r="A135" s="37"/>
      <c r="B135" s="34"/>
      <c r="C135" s="40" t="s">
        <v>400</v>
      </c>
      <c r="D135" s="40" t="s">
        <v>156</v>
      </c>
      <c r="E135" s="40" t="s">
        <v>265</v>
      </c>
      <c r="F135" s="40" t="s">
        <v>378</v>
      </c>
      <c r="G135" s="204" t="s">
        <v>157</v>
      </c>
      <c r="H135" s="78"/>
      <c r="I135" s="78">
        <f t="shared" si="34"/>
        <v>0</v>
      </c>
      <c r="J135" s="78"/>
      <c r="K135" s="78"/>
      <c r="L135" s="78"/>
      <c r="M135" s="78"/>
      <c r="N135" s="78"/>
      <c r="O135" s="78"/>
      <c r="P135" s="78">
        <f>M135-S135</f>
        <v>0</v>
      </c>
      <c r="Q135" s="78"/>
      <c r="R135" s="78"/>
      <c r="S135" s="78"/>
      <c r="T135" s="76">
        <f t="shared" si="36"/>
        <v>0</v>
      </c>
    </row>
    <row r="136" spans="1:20" s="44" customFormat="1" ht="21" customHeight="1" hidden="1">
      <c r="A136" s="37"/>
      <c r="B136" s="34"/>
      <c r="C136" s="40"/>
      <c r="D136" s="40" t="s">
        <v>156</v>
      </c>
      <c r="E136" s="40" t="s">
        <v>265</v>
      </c>
      <c r="F136" s="40" t="s">
        <v>378</v>
      </c>
      <c r="G136" s="204" t="s">
        <v>224</v>
      </c>
      <c r="H136" s="78"/>
      <c r="I136" s="78">
        <f t="shared" si="34"/>
        <v>0</v>
      </c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6">
        <f t="shared" si="36"/>
        <v>0</v>
      </c>
    </row>
    <row r="137" spans="1:20" s="44" customFormat="1" ht="30" customHeight="1" hidden="1">
      <c r="A137" s="37"/>
      <c r="B137" s="34"/>
      <c r="C137" s="40" t="s">
        <v>401</v>
      </c>
      <c r="D137" s="40" t="s">
        <v>158</v>
      </c>
      <c r="E137" s="40" t="s">
        <v>266</v>
      </c>
      <c r="F137" s="40" t="s">
        <v>378</v>
      </c>
      <c r="G137" s="204" t="s">
        <v>267</v>
      </c>
      <c r="H137" s="78"/>
      <c r="I137" s="78">
        <f t="shared" si="34"/>
        <v>0</v>
      </c>
      <c r="J137" s="78"/>
      <c r="K137" s="78"/>
      <c r="L137" s="78"/>
      <c r="M137" s="78"/>
      <c r="N137" s="78"/>
      <c r="O137" s="78"/>
      <c r="P137" s="78">
        <f>M137-S137</f>
        <v>0</v>
      </c>
      <c r="Q137" s="78"/>
      <c r="R137" s="78"/>
      <c r="S137" s="78"/>
      <c r="T137" s="76">
        <f t="shared" si="36"/>
        <v>0</v>
      </c>
    </row>
    <row r="138" spans="1:20" s="44" customFormat="1" ht="30.75" customHeight="1" hidden="1">
      <c r="A138" s="37"/>
      <c r="B138" s="34"/>
      <c r="C138" s="40" t="s">
        <v>402</v>
      </c>
      <c r="D138" s="40" t="s">
        <v>159</v>
      </c>
      <c r="E138" s="40" t="s">
        <v>268</v>
      </c>
      <c r="F138" s="40" t="s">
        <v>378</v>
      </c>
      <c r="G138" s="204" t="s">
        <v>269</v>
      </c>
      <c r="H138" s="78"/>
      <c r="I138" s="78">
        <f t="shared" si="34"/>
        <v>0</v>
      </c>
      <c r="J138" s="78"/>
      <c r="K138" s="78"/>
      <c r="L138" s="78"/>
      <c r="M138" s="78"/>
      <c r="N138" s="78"/>
      <c r="O138" s="78"/>
      <c r="P138" s="78">
        <f>M138-S138</f>
        <v>0</v>
      </c>
      <c r="Q138" s="78"/>
      <c r="R138" s="78"/>
      <c r="S138" s="78"/>
      <c r="T138" s="76">
        <f t="shared" si="36"/>
        <v>0</v>
      </c>
    </row>
    <row r="139" spans="1:20" s="44" customFormat="1" ht="24" customHeight="1" hidden="1">
      <c r="A139" s="37"/>
      <c r="B139" s="34"/>
      <c r="C139" s="40" t="s">
        <v>403</v>
      </c>
      <c r="D139" s="40" t="s">
        <v>160</v>
      </c>
      <c r="E139" s="40" t="s">
        <v>270</v>
      </c>
      <c r="F139" s="40" t="s">
        <v>378</v>
      </c>
      <c r="G139" s="204" t="s">
        <v>271</v>
      </c>
      <c r="H139" s="78"/>
      <c r="I139" s="78">
        <f t="shared" si="34"/>
        <v>0</v>
      </c>
      <c r="J139" s="78"/>
      <c r="K139" s="78"/>
      <c r="L139" s="78"/>
      <c r="M139" s="78"/>
      <c r="N139" s="78"/>
      <c r="O139" s="78"/>
      <c r="P139" s="78">
        <f>M139-S139</f>
        <v>0</v>
      </c>
      <c r="Q139" s="78"/>
      <c r="R139" s="78"/>
      <c r="S139" s="78"/>
      <c r="T139" s="76">
        <f t="shared" si="36"/>
        <v>0</v>
      </c>
    </row>
    <row r="140" spans="1:20" s="44" customFormat="1" ht="30.75" customHeight="1" hidden="1">
      <c r="A140" s="37"/>
      <c r="B140" s="34"/>
      <c r="C140" s="40" t="s">
        <v>404</v>
      </c>
      <c r="D140" s="40" t="s">
        <v>161</v>
      </c>
      <c r="E140" s="40" t="s">
        <v>272</v>
      </c>
      <c r="F140" s="40" t="s">
        <v>378</v>
      </c>
      <c r="G140" s="204" t="s">
        <v>273</v>
      </c>
      <c r="H140" s="78"/>
      <c r="I140" s="78">
        <f t="shared" si="34"/>
        <v>0</v>
      </c>
      <c r="J140" s="78"/>
      <c r="K140" s="78"/>
      <c r="L140" s="78"/>
      <c r="M140" s="78"/>
      <c r="N140" s="78"/>
      <c r="O140" s="78"/>
      <c r="P140" s="78">
        <f>M140-S140</f>
        <v>0</v>
      </c>
      <c r="Q140" s="78"/>
      <c r="R140" s="78"/>
      <c r="S140" s="78"/>
      <c r="T140" s="76">
        <f t="shared" si="36"/>
        <v>0</v>
      </c>
    </row>
    <row r="141" spans="1:20" s="44" customFormat="1" ht="30.75" customHeight="1" hidden="1">
      <c r="A141" s="37"/>
      <c r="B141" s="34"/>
      <c r="C141" s="40"/>
      <c r="D141" s="40" t="s">
        <v>219</v>
      </c>
      <c r="E141" s="40" t="s">
        <v>220</v>
      </c>
      <c r="F141" s="40" t="s">
        <v>378</v>
      </c>
      <c r="G141" s="204" t="s">
        <v>225</v>
      </c>
      <c r="H141" s="78"/>
      <c r="I141" s="78">
        <f t="shared" si="34"/>
        <v>0</v>
      </c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6">
        <f t="shared" si="36"/>
        <v>0</v>
      </c>
    </row>
    <row r="142" spans="1:20" s="44" customFormat="1" ht="28.5" customHeight="1" hidden="1">
      <c r="A142" s="37"/>
      <c r="B142" s="34"/>
      <c r="C142" s="40" t="s">
        <v>405</v>
      </c>
      <c r="D142" s="40" t="s">
        <v>162</v>
      </c>
      <c r="E142" s="40" t="s">
        <v>274</v>
      </c>
      <c r="F142" s="40" t="s">
        <v>378</v>
      </c>
      <c r="G142" s="204" t="s">
        <v>275</v>
      </c>
      <c r="H142" s="78"/>
      <c r="I142" s="78">
        <f t="shared" si="34"/>
        <v>0</v>
      </c>
      <c r="J142" s="78"/>
      <c r="K142" s="78"/>
      <c r="L142" s="78"/>
      <c r="M142" s="78"/>
      <c r="N142" s="78"/>
      <c r="O142" s="78"/>
      <c r="P142" s="78">
        <f>M142-S142</f>
        <v>0</v>
      </c>
      <c r="Q142" s="78"/>
      <c r="R142" s="78"/>
      <c r="S142" s="78"/>
      <c r="T142" s="76">
        <f t="shared" si="36"/>
        <v>0</v>
      </c>
    </row>
    <row r="143" spans="1:20" s="44" customFormat="1" ht="29.25" customHeight="1" hidden="1">
      <c r="A143" s="37"/>
      <c r="B143" s="34"/>
      <c r="C143" s="40" t="s">
        <v>413</v>
      </c>
      <c r="D143" s="40" t="s">
        <v>163</v>
      </c>
      <c r="E143" s="40" t="s">
        <v>281</v>
      </c>
      <c r="F143" s="40" t="s">
        <v>412</v>
      </c>
      <c r="G143" s="204" t="s">
        <v>283</v>
      </c>
      <c r="H143" s="78"/>
      <c r="I143" s="78">
        <f>H143-L143</f>
        <v>0</v>
      </c>
      <c r="J143" s="78"/>
      <c r="K143" s="78"/>
      <c r="L143" s="78"/>
      <c r="M143" s="78"/>
      <c r="N143" s="78"/>
      <c r="O143" s="78"/>
      <c r="P143" s="78">
        <f>M143-S143</f>
        <v>0</v>
      </c>
      <c r="Q143" s="78"/>
      <c r="R143" s="78"/>
      <c r="S143" s="78"/>
      <c r="T143" s="76">
        <f t="shared" si="36"/>
        <v>0</v>
      </c>
    </row>
    <row r="144" spans="1:20" s="53" customFormat="1" ht="40.5" customHeight="1" hidden="1">
      <c r="A144" s="46"/>
      <c r="B144" s="32"/>
      <c r="C144" s="39" t="s">
        <v>397</v>
      </c>
      <c r="D144" s="39" t="s">
        <v>164</v>
      </c>
      <c r="E144" s="39" t="s">
        <v>258</v>
      </c>
      <c r="F144" s="39" t="s">
        <v>391</v>
      </c>
      <c r="G144" s="206" t="s">
        <v>259</v>
      </c>
      <c r="H144" s="77"/>
      <c r="I144" s="77">
        <f>H144-L144</f>
        <v>0</v>
      </c>
      <c r="J144" s="77"/>
      <c r="K144" s="77"/>
      <c r="L144" s="77"/>
      <c r="M144" s="77"/>
      <c r="N144" s="77"/>
      <c r="O144" s="77"/>
      <c r="P144" s="77">
        <f>M144-S144</f>
        <v>0</v>
      </c>
      <c r="Q144" s="77"/>
      <c r="R144" s="77"/>
      <c r="S144" s="77"/>
      <c r="T144" s="75">
        <f t="shared" si="36"/>
        <v>0</v>
      </c>
    </row>
    <row r="145" spans="1:20" s="44" customFormat="1" ht="171" customHeight="1" hidden="1">
      <c r="A145" s="37"/>
      <c r="B145" s="34"/>
      <c r="C145" s="40" t="s">
        <v>340</v>
      </c>
      <c r="D145" s="39" t="s">
        <v>165</v>
      </c>
      <c r="E145" s="39" t="s">
        <v>278</v>
      </c>
      <c r="F145" s="39" t="s">
        <v>412</v>
      </c>
      <c r="G145" s="159" t="s">
        <v>241</v>
      </c>
      <c r="H145" s="77">
        <f>H148+H149+H150+H151+H152</f>
        <v>0</v>
      </c>
      <c r="I145" s="77">
        <f t="shared" si="34"/>
        <v>0</v>
      </c>
      <c r="J145" s="78"/>
      <c r="K145" s="78"/>
      <c r="L145" s="78"/>
      <c r="M145" s="78"/>
      <c r="N145" s="78"/>
      <c r="O145" s="78"/>
      <c r="P145" s="78">
        <f>M145-S145</f>
        <v>0</v>
      </c>
      <c r="Q145" s="78"/>
      <c r="R145" s="78"/>
      <c r="S145" s="78"/>
      <c r="T145" s="76">
        <f t="shared" si="36"/>
        <v>0</v>
      </c>
    </row>
    <row r="146" spans="1:20" s="44" customFormat="1" ht="16.5" customHeight="1" hidden="1">
      <c r="A146" s="37"/>
      <c r="B146" s="34"/>
      <c r="C146" s="40" t="s">
        <v>340</v>
      </c>
      <c r="D146" s="40" t="s">
        <v>277</v>
      </c>
      <c r="E146" s="40" t="s">
        <v>372</v>
      </c>
      <c r="F146" s="40" t="s">
        <v>377</v>
      </c>
      <c r="G146" s="55" t="s">
        <v>345</v>
      </c>
      <c r="H146" s="78"/>
      <c r="I146" s="77">
        <f t="shared" si="34"/>
        <v>0</v>
      </c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6">
        <f t="shared" si="36"/>
        <v>0</v>
      </c>
    </row>
    <row r="147" spans="1:20" s="44" customFormat="1" ht="12" customHeight="1" hidden="1">
      <c r="A147" s="37"/>
      <c r="B147" s="34"/>
      <c r="C147" s="40"/>
      <c r="D147" s="40"/>
      <c r="E147" s="40"/>
      <c r="F147" s="40"/>
      <c r="G147" s="55"/>
      <c r="H147" s="78"/>
      <c r="I147" s="77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6"/>
    </row>
    <row r="148" spans="1:20" s="157" customFormat="1" ht="43.5" customHeight="1" hidden="1">
      <c r="A148" s="2"/>
      <c r="B148" s="34"/>
      <c r="C148" s="40"/>
      <c r="D148" s="40" t="s">
        <v>231</v>
      </c>
      <c r="E148" s="40" t="s">
        <v>226</v>
      </c>
      <c r="F148" s="40" t="s">
        <v>412</v>
      </c>
      <c r="G148" s="56" t="s">
        <v>237</v>
      </c>
      <c r="H148" s="78"/>
      <c r="I148" s="78">
        <f t="shared" si="34"/>
        <v>0</v>
      </c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6">
        <f aca="true" t="shared" si="37" ref="T148:T157">H148+M148</f>
        <v>0</v>
      </c>
    </row>
    <row r="149" spans="1:20" s="157" customFormat="1" ht="52.5" customHeight="1" hidden="1">
      <c r="A149" s="158"/>
      <c r="B149" s="34"/>
      <c r="C149" s="40"/>
      <c r="D149" s="40" t="s">
        <v>232</v>
      </c>
      <c r="E149" s="40" t="s">
        <v>227</v>
      </c>
      <c r="F149" s="40" t="s">
        <v>412</v>
      </c>
      <c r="G149" s="56" t="s">
        <v>238</v>
      </c>
      <c r="H149" s="78"/>
      <c r="I149" s="78">
        <f t="shared" si="34"/>
        <v>0</v>
      </c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6">
        <f t="shared" si="37"/>
        <v>0</v>
      </c>
    </row>
    <row r="150" spans="1:20" s="157" customFormat="1" ht="42.75" customHeight="1" hidden="1">
      <c r="A150" s="158"/>
      <c r="B150" s="34"/>
      <c r="C150" s="40"/>
      <c r="D150" s="40" t="s">
        <v>233</v>
      </c>
      <c r="E150" s="40" t="s">
        <v>228</v>
      </c>
      <c r="F150" s="40" t="s">
        <v>412</v>
      </c>
      <c r="G150" s="156" t="s">
        <v>236</v>
      </c>
      <c r="H150" s="78"/>
      <c r="I150" s="78">
        <f t="shared" si="34"/>
        <v>0</v>
      </c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6">
        <f t="shared" si="37"/>
        <v>0</v>
      </c>
    </row>
    <row r="151" spans="1:20" s="157" customFormat="1" ht="60" customHeight="1" hidden="1">
      <c r="A151" s="158"/>
      <c r="B151" s="34"/>
      <c r="C151" s="40"/>
      <c r="D151" s="40" t="s">
        <v>234</v>
      </c>
      <c r="E151" s="40" t="s">
        <v>229</v>
      </c>
      <c r="F151" s="40" t="s">
        <v>412</v>
      </c>
      <c r="G151" s="56" t="s">
        <v>239</v>
      </c>
      <c r="H151" s="78"/>
      <c r="I151" s="78">
        <f t="shared" si="34"/>
        <v>0</v>
      </c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6">
        <f t="shared" si="37"/>
        <v>0</v>
      </c>
    </row>
    <row r="152" spans="1:20" s="157" customFormat="1" ht="70.5" customHeight="1" hidden="1">
      <c r="A152" s="158"/>
      <c r="B152" s="34"/>
      <c r="C152" s="40"/>
      <c r="D152" s="40" t="s">
        <v>235</v>
      </c>
      <c r="E152" s="40" t="s">
        <v>230</v>
      </c>
      <c r="F152" s="40" t="s">
        <v>412</v>
      </c>
      <c r="G152" s="56" t="s">
        <v>240</v>
      </c>
      <c r="H152" s="78"/>
      <c r="I152" s="78">
        <f t="shared" si="34"/>
        <v>0</v>
      </c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6">
        <f t="shared" si="37"/>
        <v>0</v>
      </c>
    </row>
    <row r="153" spans="1:20" s="169" customFormat="1" ht="40.5" customHeight="1" hidden="1">
      <c r="A153" s="67"/>
      <c r="B153" s="68"/>
      <c r="C153" s="168" t="s">
        <v>468</v>
      </c>
      <c r="D153" s="168" t="s">
        <v>166</v>
      </c>
      <c r="E153" s="168" t="s">
        <v>279</v>
      </c>
      <c r="F153" s="168" t="s">
        <v>385</v>
      </c>
      <c r="G153" s="184" t="s">
        <v>205</v>
      </c>
      <c r="H153" s="182"/>
      <c r="I153" s="182">
        <f t="shared" si="34"/>
        <v>0</v>
      </c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3">
        <f t="shared" si="37"/>
        <v>0</v>
      </c>
    </row>
    <row r="154" spans="1:20" s="53" customFormat="1" ht="88.5" customHeight="1" hidden="1">
      <c r="A154" s="46"/>
      <c r="B154" s="32"/>
      <c r="C154" s="39" t="s">
        <v>408</v>
      </c>
      <c r="D154" s="39" t="s">
        <v>206</v>
      </c>
      <c r="E154" s="39" t="s">
        <v>207</v>
      </c>
      <c r="F154" s="39" t="s">
        <v>412</v>
      </c>
      <c r="G154" s="159" t="s">
        <v>208</v>
      </c>
      <c r="H154" s="77"/>
      <c r="I154" s="77">
        <f t="shared" si="34"/>
        <v>0</v>
      </c>
      <c r="J154" s="77"/>
      <c r="K154" s="77"/>
      <c r="L154" s="77"/>
      <c r="M154" s="77"/>
      <c r="N154" s="77"/>
      <c r="O154" s="77"/>
      <c r="P154" s="77">
        <f>M154-S154</f>
        <v>0</v>
      </c>
      <c r="Q154" s="77"/>
      <c r="R154" s="77"/>
      <c r="S154" s="77"/>
      <c r="T154" s="75">
        <f t="shared" si="37"/>
        <v>0</v>
      </c>
    </row>
    <row r="155" spans="1:20" s="53" customFormat="1" ht="53.25" customHeight="1" hidden="1">
      <c r="A155" s="46"/>
      <c r="B155" s="32"/>
      <c r="C155" s="39" t="s">
        <v>409</v>
      </c>
      <c r="D155" s="39" t="s">
        <v>217</v>
      </c>
      <c r="E155" s="39" t="s">
        <v>218</v>
      </c>
      <c r="F155" s="39" t="s">
        <v>385</v>
      </c>
      <c r="G155" s="159" t="s">
        <v>280</v>
      </c>
      <c r="H155" s="77"/>
      <c r="I155" s="77">
        <f t="shared" si="34"/>
        <v>0</v>
      </c>
      <c r="J155" s="75"/>
      <c r="K155" s="77"/>
      <c r="L155" s="77"/>
      <c r="M155" s="77"/>
      <c r="N155" s="77"/>
      <c r="O155" s="77"/>
      <c r="P155" s="77">
        <f>M155-S155</f>
        <v>0</v>
      </c>
      <c r="Q155" s="77"/>
      <c r="R155" s="77"/>
      <c r="S155" s="77"/>
      <c r="T155" s="75">
        <f t="shared" si="37"/>
        <v>0</v>
      </c>
    </row>
    <row r="156" spans="1:20" s="53" customFormat="1" ht="11.25" customHeight="1" hidden="1">
      <c r="A156" s="46"/>
      <c r="B156" s="32"/>
      <c r="C156" s="39" t="s">
        <v>411</v>
      </c>
      <c r="D156" s="39" t="s">
        <v>167</v>
      </c>
      <c r="E156" s="39" t="s">
        <v>50</v>
      </c>
      <c r="F156" s="39" t="s">
        <v>378</v>
      </c>
      <c r="G156" s="123" t="s">
        <v>203</v>
      </c>
      <c r="H156" s="77"/>
      <c r="I156" s="77">
        <f t="shared" si="34"/>
        <v>0</v>
      </c>
      <c r="J156" s="77"/>
      <c r="K156" s="77"/>
      <c r="L156" s="77"/>
      <c r="M156" s="77"/>
      <c r="N156" s="77"/>
      <c r="O156" s="77"/>
      <c r="P156" s="77">
        <f>M156-S156</f>
        <v>0</v>
      </c>
      <c r="Q156" s="77"/>
      <c r="R156" s="77"/>
      <c r="S156" s="77"/>
      <c r="T156" s="75">
        <f t="shared" si="37"/>
        <v>0</v>
      </c>
    </row>
    <row r="157" spans="1:20" s="53" customFormat="1" ht="31.5" customHeight="1" hidden="1">
      <c r="A157" s="46"/>
      <c r="B157" s="32"/>
      <c r="C157" s="39" t="s">
        <v>344</v>
      </c>
      <c r="D157" s="39" t="s">
        <v>209</v>
      </c>
      <c r="E157" s="39" t="s">
        <v>186</v>
      </c>
      <c r="F157" s="39" t="s">
        <v>377</v>
      </c>
      <c r="G157" s="33" t="s">
        <v>187</v>
      </c>
      <c r="H157" s="77"/>
      <c r="I157" s="77">
        <f t="shared" si="34"/>
        <v>0</v>
      </c>
      <c r="J157" s="77"/>
      <c r="K157" s="77"/>
      <c r="L157" s="77"/>
      <c r="M157" s="77"/>
      <c r="N157" s="77"/>
      <c r="O157" s="77"/>
      <c r="P157" s="77">
        <f>M157-S157</f>
        <v>0</v>
      </c>
      <c r="Q157" s="77"/>
      <c r="R157" s="77"/>
      <c r="S157" s="77"/>
      <c r="T157" s="75">
        <f t="shared" si="37"/>
        <v>0</v>
      </c>
    </row>
    <row r="158" spans="1:20" s="44" customFormat="1" ht="29.25" customHeight="1" hidden="1">
      <c r="A158" s="37"/>
      <c r="B158" s="34"/>
      <c r="C158" s="40"/>
      <c r="D158" s="40"/>
      <c r="E158" s="40"/>
      <c r="F158" s="40"/>
      <c r="G158" s="56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6"/>
    </row>
    <row r="159" spans="1:20" s="53" customFormat="1" ht="36" customHeight="1" hidden="1">
      <c r="A159" s="46"/>
      <c r="B159" s="32"/>
      <c r="C159" s="32"/>
      <c r="D159" s="39" t="s">
        <v>449</v>
      </c>
      <c r="E159" s="39"/>
      <c r="F159" s="39"/>
      <c r="G159" s="64" t="s">
        <v>450</v>
      </c>
      <c r="H159" s="77">
        <f>H160+H161</f>
        <v>0</v>
      </c>
      <c r="I159" s="77">
        <f aca="true" t="shared" si="38" ref="I159:S159">I160+I161</f>
        <v>0</v>
      </c>
      <c r="J159" s="77">
        <f t="shared" si="38"/>
        <v>0</v>
      </c>
      <c r="K159" s="77">
        <f t="shared" si="38"/>
        <v>0</v>
      </c>
      <c r="L159" s="77">
        <f t="shared" si="38"/>
        <v>0</v>
      </c>
      <c r="M159" s="77">
        <f t="shared" si="38"/>
        <v>0</v>
      </c>
      <c r="N159" s="77"/>
      <c r="O159" s="77"/>
      <c r="P159" s="77">
        <f t="shared" si="38"/>
        <v>0</v>
      </c>
      <c r="Q159" s="77">
        <f t="shared" si="38"/>
        <v>0</v>
      </c>
      <c r="R159" s="77">
        <f t="shared" si="38"/>
        <v>0</v>
      </c>
      <c r="S159" s="77">
        <f t="shared" si="38"/>
        <v>0</v>
      </c>
      <c r="T159" s="75">
        <f aca="true" t="shared" si="39" ref="T159:T189">H159+M159</f>
        <v>0</v>
      </c>
    </row>
    <row r="160" spans="1:20" s="44" customFormat="1" ht="37.5" customHeight="1" hidden="1">
      <c r="A160" s="37"/>
      <c r="B160" s="34"/>
      <c r="C160" s="34"/>
      <c r="D160" s="40" t="s">
        <v>414</v>
      </c>
      <c r="E160" s="40"/>
      <c r="F160" s="40" t="s">
        <v>391</v>
      </c>
      <c r="G160" s="55" t="s">
        <v>415</v>
      </c>
      <c r="H160" s="78"/>
      <c r="I160" s="78"/>
      <c r="J160" s="78"/>
      <c r="K160" s="78"/>
      <c r="L160" s="78"/>
      <c r="M160" s="78"/>
      <c r="N160" s="78"/>
      <c r="O160" s="78"/>
      <c r="P160" s="78">
        <f>M160-S160</f>
        <v>0</v>
      </c>
      <c r="Q160" s="78"/>
      <c r="R160" s="78"/>
      <c r="S160" s="78"/>
      <c r="T160" s="76">
        <f t="shared" si="39"/>
        <v>0</v>
      </c>
    </row>
    <row r="161" spans="1:20" s="44" customFormat="1" ht="0.75" customHeight="1" hidden="1">
      <c r="A161" s="37"/>
      <c r="B161" s="34"/>
      <c r="C161" s="34"/>
      <c r="D161" s="40" t="s">
        <v>423</v>
      </c>
      <c r="E161" s="40"/>
      <c r="F161" s="40" t="s">
        <v>391</v>
      </c>
      <c r="G161" s="55" t="s">
        <v>424</v>
      </c>
      <c r="H161" s="78"/>
      <c r="I161" s="78"/>
      <c r="J161" s="78"/>
      <c r="K161" s="78"/>
      <c r="L161" s="78"/>
      <c r="M161" s="78"/>
      <c r="N161" s="78"/>
      <c r="O161" s="78"/>
      <c r="P161" s="78">
        <f>M161-S161</f>
        <v>0</v>
      </c>
      <c r="Q161" s="78"/>
      <c r="R161" s="78"/>
      <c r="S161" s="78"/>
      <c r="T161" s="76">
        <f t="shared" si="39"/>
        <v>0</v>
      </c>
    </row>
    <row r="162" spans="1:20" s="53" customFormat="1" ht="51.75" customHeight="1" hidden="1">
      <c r="A162" s="46"/>
      <c r="B162" s="51">
        <v>24</v>
      </c>
      <c r="C162" s="51"/>
      <c r="D162" s="47" t="s">
        <v>110</v>
      </c>
      <c r="E162" s="47"/>
      <c r="F162" s="47"/>
      <c r="G162" s="52" t="s">
        <v>3</v>
      </c>
      <c r="H162" s="74">
        <f>H164</f>
        <v>0</v>
      </c>
      <c r="I162" s="74">
        <f aca="true" t="shared" si="40" ref="I162:S162">I164</f>
        <v>0</v>
      </c>
      <c r="J162" s="74">
        <f t="shared" si="40"/>
        <v>0</v>
      </c>
      <c r="K162" s="74">
        <f t="shared" si="40"/>
        <v>0</v>
      </c>
      <c r="L162" s="74">
        <f t="shared" si="40"/>
        <v>0</v>
      </c>
      <c r="M162" s="74">
        <f t="shared" si="40"/>
        <v>0</v>
      </c>
      <c r="N162" s="74">
        <f t="shared" si="40"/>
        <v>0</v>
      </c>
      <c r="O162" s="74">
        <f t="shared" si="40"/>
        <v>0</v>
      </c>
      <c r="P162" s="74">
        <f t="shared" si="40"/>
        <v>0</v>
      </c>
      <c r="Q162" s="74">
        <f t="shared" si="40"/>
        <v>0</v>
      </c>
      <c r="R162" s="74">
        <f t="shared" si="40"/>
        <v>0</v>
      </c>
      <c r="S162" s="74">
        <f t="shared" si="40"/>
        <v>0</v>
      </c>
      <c r="T162" s="74">
        <f t="shared" si="39"/>
        <v>0</v>
      </c>
    </row>
    <row r="163" spans="1:20" s="53" customFormat="1" ht="42" customHeight="1" hidden="1">
      <c r="A163" s="46"/>
      <c r="B163" s="51"/>
      <c r="C163" s="51"/>
      <c r="D163" s="47" t="s">
        <v>111</v>
      </c>
      <c r="E163" s="47"/>
      <c r="F163" s="47"/>
      <c r="G163" s="48" t="s">
        <v>133</v>
      </c>
      <c r="H163" s="74">
        <f>H164</f>
        <v>0</v>
      </c>
      <c r="I163" s="74">
        <f>H163-L163</f>
        <v>0</v>
      </c>
      <c r="J163" s="74">
        <f aca="true" t="shared" si="41" ref="J163:O163">J164</f>
        <v>0</v>
      </c>
      <c r="K163" s="74">
        <f t="shared" si="41"/>
        <v>0</v>
      </c>
      <c r="L163" s="74">
        <f t="shared" si="41"/>
        <v>0</v>
      </c>
      <c r="M163" s="74">
        <f t="shared" si="41"/>
        <v>0</v>
      </c>
      <c r="N163" s="74">
        <f t="shared" si="41"/>
        <v>0</v>
      </c>
      <c r="O163" s="74">
        <f t="shared" si="41"/>
        <v>0</v>
      </c>
      <c r="P163" s="74">
        <f>M163-S163</f>
        <v>0</v>
      </c>
      <c r="Q163" s="74">
        <f>Q164</f>
        <v>0</v>
      </c>
      <c r="R163" s="74">
        <f>R164</f>
        <v>0</v>
      </c>
      <c r="S163" s="74">
        <f>S164</f>
        <v>0</v>
      </c>
      <c r="T163" s="74">
        <f t="shared" si="39"/>
        <v>0</v>
      </c>
    </row>
    <row r="164" spans="1:20" s="63" customFormat="1" ht="19.5" customHeight="1" hidden="1">
      <c r="A164" s="62"/>
      <c r="B164" s="61"/>
      <c r="C164" s="57" t="s">
        <v>451</v>
      </c>
      <c r="D164" s="57" t="s">
        <v>113</v>
      </c>
      <c r="E164" s="57" t="s">
        <v>250</v>
      </c>
      <c r="F164" s="57"/>
      <c r="G164" s="58" t="s">
        <v>452</v>
      </c>
      <c r="H164" s="75">
        <f>H165+H166+H167+H175</f>
        <v>0</v>
      </c>
      <c r="I164" s="75">
        <f>I165+I166+I167+I175</f>
        <v>0</v>
      </c>
      <c r="J164" s="75">
        <f aca="true" t="shared" si="42" ref="J164:S164">J165+J166+J167</f>
        <v>0</v>
      </c>
      <c r="K164" s="75">
        <f t="shared" si="42"/>
        <v>0</v>
      </c>
      <c r="L164" s="75">
        <f t="shared" si="42"/>
        <v>0</v>
      </c>
      <c r="M164" s="75">
        <f t="shared" si="42"/>
        <v>0</v>
      </c>
      <c r="N164" s="75">
        <f t="shared" si="42"/>
        <v>0</v>
      </c>
      <c r="O164" s="75">
        <f t="shared" si="42"/>
        <v>0</v>
      </c>
      <c r="P164" s="75">
        <f t="shared" si="42"/>
        <v>0</v>
      </c>
      <c r="Q164" s="75">
        <f t="shared" si="42"/>
        <v>0</v>
      </c>
      <c r="R164" s="75">
        <f t="shared" si="42"/>
        <v>0</v>
      </c>
      <c r="S164" s="75">
        <f t="shared" si="42"/>
        <v>0</v>
      </c>
      <c r="T164" s="75">
        <f t="shared" si="39"/>
        <v>0</v>
      </c>
    </row>
    <row r="165" spans="1:20" s="44" customFormat="1" ht="15.75" customHeight="1" hidden="1">
      <c r="A165" s="37"/>
      <c r="B165" s="34"/>
      <c r="C165" s="40" t="s">
        <v>425</v>
      </c>
      <c r="D165" s="40" t="s">
        <v>114</v>
      </c>
      <c r="E165" s="40" t="s">
        <v>112</v>
      </c>
      <c r="F165" s="40" t="s">
        <v>426</v>
      </c>
      <c r="G165" s="198" t="s">
        <v>116</v>
      </c>
      <c r="H165" s="78"/>
      <c r="I165" s="78">
        <f>H165-L165</f>
        <v>0</v>
      </c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6">
        <f t="shared" si="39"/>
        <v>0</v>
      </c>
    </row>
    <row r="166" spans="1:20" s="44" customFormat="1" ht="42" customHeight="1" hidden="1">
      <c r="A166" s="37"/>
      <c r="B166" s="34"/>
      <c r="C166" s="40" t="s">
        <v>427</v>
      </c>
      <c r="D166" s="40" t="s">
        <v>115</v>
      </c>
      <c r="E166" s="40" t="s">
        <v>251</v>
      </c>
      <c r="F166" s="40" t="s">
        <v>428</v>
      </c>
      <c r="G166" s="198" t="s">
        <v>210</v>
      </c>
      <c r="H166" s="78"/>
      <c r="I166" s="78">
        <f>H166-L166</f>
        <v>0</v>
      </c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6">
        <f t="shared" si="39"/>
        <v>0</v>
      </c>
    </row>
    <row r="167" spans="1:20" s="44" customFormat="1" ht="30" customHeight="1" hidden="1">
      <c r="A167" s="37"/>
      <c r="B167" s="34"/>
      <c r="C167" s="40" t="s">
        <v>429</v>
      </c>
      <c r="D167" s="40" t="s">
        <v>211</v>
      </c>
      <c r="E167" s="40" t="s">
        <v>212</v>
      </c>
      <c r="F167" s="40" t="s">
        <v>430</v>
      </c>
      <c r="G167" s="198" t="s">
        <v>213</v>
      </c>
      <c r="H167" s="78"/>
      <c r="I167" s="78">
        <f>H167-L167</f>
        <v>0</v>
      </c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6">
        <f t="shared" si="39"/>
        <v>0</v>
      </c>
    </row>
    <row r="168" spans="1:20" s="44" customFormat="1" ht="36.75" customHeight="1" hidden="1">
      <c r="A168" s="37"/>
      <c r="B168" s="51">
        <v>53</v>
      </c>
      <c r="C168" s="51"/>
      <c r="D168" s="50"/>
      <c r="E168" s="50"/>
      <c r="F168" s="50"/>
      <c r="G168" s="199" t="s">
        <v>432</v>
      </c>
      <c r="H168" s="74"/>
      <c r="I168" s="74">
        <f aca="true" t="shared" si="43" ref="I168:S168">I169</f>
        <v>0</v>
      </c>
      <c r="J168" s="79">
        <f t="shared" si="43"/>
        <v>0</v>
      </c>
      <c r="K168" s="79">
        <f t="shared" si="43"/>
        <v>0</v>
      </c>
      <c r="L168" s="79">
        <f t="shared" si="43"/>
        <v>0</v>
      </c>
      <c r="M168" s="79">
        <f t="shared" si="43"/>
        <v>0</v>
      </c>
      <c r="N168" s="79"/>
      <c r="O168" s="79"/>
      <c r="P168" s="79">
        <f t="shared" si="43"/>
        <v>0</v>
      </c>
      <c r="Q168" s="79">
        <f t="shared" si="43"/>
        <v>0</v>
      </c>
      <c r="R168" s="79">
        <f t="shared" si="43"/>
        <v>0</v>
      </c>
      <c r="S168" s="79">
        <f t="shared" si="43"/>
        <v>0</v>
      </c>
      <c r="T168" s="74">
        <f t="shared" si="39"/>
        <v>0</v>
      </c>
    </row>
    <row r="169" spans="1:20" s="63" customFormat="1" ht="36.75" customHeight="1" hidden="1">
      <c r="A169" s="62"/>
      <c r="B169" s="61"/>
      <c r="C169" s="61"/>
      <c r="D169" s="57" t="s">
        <v>453</v>
      </c>
      <c r="E169" s="57"/>
      <c r="F169" s="57"/>
      <c r="G169" s="200" t="s">
        <v>454</v>
      </c>
      <c r="H169" s="75"/>
      <c r="I169" s="75">
        <f aca="true" t="shared" si="44" ref="I169:S169">I170</f>
        <v>0</v>
      </c>
      <c r="J169" s="75">
        <f t="shared" si="44"/>
        <v>0</v>
      </c>
      <c r="K169" s="75">
        <f t="shared" si="44"/>
        <v>0</v>
      </c>
      <c r="L169" s="75">
        <f t="shared" si="44"/>
        <v>0</v>
      </c>
      <c r="M169" s="75">
        <f t="shared" si="44"/>
        <v>0</v>
      </c>
      <c r="N169" s="75"/>
      <c r="O169" s="75"/>
      <c r="P169" s="75">
        <f t="shared" si="44"/>
        <v>0</v>
      </c>
      <c r="Q169" s="75">
        <f t="shared" si="44"/>
        <v>0</v>
      </c>
      <c r="R169" s="75">
        <f t="shared" si="44"/>
        <v>0</v>
      </c>
      <c r="S169" s="75">
        <f t="shared" si="44"/>
        <v>0</v>
      </c>
      <c r="T169" s="75">
        <f t="shared" si="39"/>
        <v>0</v>
      </c>
    </row>
    <row r="170" spans="1:20" s="44" customFormat="1" ht="36.75" customHeight="1" hidden="1">
      <c r="A170" s="37"/>
      <c r="B170" s="34"/>
      <c r="C170" s="34"/>
      <c r="D170" s="40" t="s">
        <v>346</v>
      </c>
      <c r="E170" s="40"/>
      <c r="F170" s="40" t="s">
        <v>431</v>
      </c>
      <c r="G170" s="201" t="s">
        <v>347</v>
      </c>
      <c r="H170" s="78"/>
      <c r="I170" s="78">
        <f>H170-L170</f>
        <v>0</v>
      </c>
      <c r="J170" s="78"/>
      <c r="K170" s="78"/>
      <c r="L170" s="78"/>
      <c r="M170" s="78"/>
      <c r="N170" s="78"/>
      <c r="O170" s="78"/>
      <c r="P170" s="78">
        <f>M170-S170</f>
        <v>0</v>
      </c>
      <c r="Q170" s="78">
        <f>P170-S170</f>
        <v>0</v>
      </c>
      <c r="R170" s="78"/>
      <c r="S170" s="78"/>
      <c r="T170" s="76">
        <f t="shared" si="39"/>
        <v>0</v>
      </c>
    </row>
    <row r="171" spans="1:20" s="53" customFormat="1" ht="64.5" customHeight="1" hidden="1">
      <c r="A171" s="46"/>
      <c r="B171" s="32"/>
      <c r="C171" s="32"/>
      <c r="D171" s="39" t="s">
        <v>128</v>
      </c>
      <c r="E171" s="39"/>
      <c r="F171" s="39"/>
      <c r="G171" s="202" t="s">
        <v>175</v>
      </c>
      <c r="H171" s="77"/>
      <c r="I171" s="77">
        <f>H171-L171</f>
        <v>0</v>
      </c>
      <c r="J171" s="77"/>
      <c r="K171" s="77"/>
      <c r="L171" s="77"/>
      <c r="M171" s="77">
        <f>M174</f>
        <v>0</v>
      </c>
      <c r="N171" s="77"/>
      <c r="O171" s="77"/>
      <c r="P171" s="77">
        <f>M171-S171</f>
        <v>0</v>
      </c>
      <c r="Q171" s="77"/>
      <c r="R171" s="77"/>
      <c r="S171" s="77">
        <f>S174</f>
        <v>0</v>
      </c>
      <c r="T171" s="107">
        <f t="shared" si="39"/>
        <v>0</v>
      </c>
    </row>
    <row r="172" spans="1:20" s="53" customFormat="1" ht="51.75" customHeight="1" hidden="1">
      <c r="A172" s="46"/>
      <c r="B172" s="32"/>
      <c r="C172" s="32"/>
      <c r="D172" s="39" t="s">
        <v>127</v>
      </c>
      <c r="E172" s="39"/>
      <c r="F172" s="39"/>
      <c r="G172" s="202" t="s">
        <v>175</v>
      </c>
      <c r="H172" s="77"/>
      <c r="I172" s="77"/>
      <c r="J172" s="77"/>
      <c r="K172" s="77"/>
      <c r="L172" s="77"/>
      <c r="M172" s="77">
        <f>M174</f>
        <v>0</v>
      </c>
      <c r="N172" s="77"/>
      <c r="O172" s="77"/>
      <c r="P172" s="77">
        <f>M172-S172</f>
        <v>0</v>
      </c>
      <c r="Q172" s="77"/>
      <c r="R172" s="77"/>
      <c r="S172" s="77">
        <f>S174</f>
        <v>0</v>
      </c>
      <c r="T172" s="107">
        <f t="shared" si="39"/>
        <v>0</v>
      </c>
    </row>
    <row r="173" spans="1:20" s="53" customFormat="1" ht="36.75" customHeight="1" hidden="1">
      <c r="A173" s="46"/>
      <c r="B173" s="32"/>
      <c r="C173" s="32"/>
      <c r="D173" s="39"/>
      <c r="E173" s="39" t="s">
        <v>125</v>
      </c>
      <c r="F173" s="39"/>
      <c r="G173" s="202" t="s">
        <v>472</v>
      </c>
      <c r="H173" s="77"/>
      <c r="I173" s="77"/>
      <c r="J173" s="77"/>
      <c r="K173" s="77"/>
      <c r="L173" s="77"/>
      <c r="M173" s="77">
        <f>M174</f>
        <v>0</v>
      </c>
      <c r="N173" s="77"/>
      <c r="O173" s="77"/>
      <c r="P173" s="77">
        <f>M173-S173</f>
        <v>0</v>
      </c>
      <c r="Q173" s="77"/>
      <c r="R173" s="77"/>
      <c r="S173" s="77">
        <f>S174</f>
        <v>0</v>
      </c>
      <c r="T173" s="107">
        <f t="shared" si="39"/>
        <v>0</v>
      </c>
    </row>
    <row r="174" spans="1:20" s="44" customFormat="1" ht="53.25" customHeight="1" hidden="1">
      <c r="A174" s="37"/>
      <c r="B174" s="34"/>
      <c r="C174" s="34">
        <v>160903</v>
      </c>
      <c r="D174" s="40" t="s">
        <v>126</v>
      </c>
      <c r="E174" s="40" t="s">
        <v>117</v>
      </c>
      <c r="F174" s="40" t="s">
        <v>431</v>
      </c>
      <c r="G174" s="203" t="s">
        <v>118</v>
      </c>
      <c r="H174" s="78"/>
      <c r="I174" s="78"/>
      <c r="J174" s="78"/>
      <c r="K174" s="78"/>
      <c r="L174" s="78"/>
      <c r="M174" s="78"/>
      <c r="N174" s="78"/>
      <c r="O174" s="78"/>
      <c r="P174" s="78">
        <f>M174-S174</f>
        <v>0</v>
      </c>
      <c r="Q174" s="78"/>
      <c r="R174" s="78"/>
      <c r="S174" s="78"/>
      <c r="T174" s="76">
        <f t="shared" si="39"/>
        <v>0</v>
      </c>
    </row>
    <row r="175" spans="1:20" s="44" customFormat="1" ht="24.75" customHeight="1" hidden="1">
      <c r="A175" s="37"/>
      <c r="B175" s="34"/>
      <c r="C175" s="34"/>
      <c r="D175" s="40" t="s">
        <v>464</v>
      </c>
      <c r="E175" s="40" t="s">
        <v>465</v>
      </c>
      <c r="F175" s="40" t="s">
        <v>430</v>
      </c>
      <c r="G175" s="203" t="s">
        <v>466</v>
      </c>
      <c r="H175" s="78"/>
      <c r="I175" s="78">
        <f>H175-L175</f>
        <v>0</v>
      </c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6">
        <f t="shared" si="39"/>
        <v>0</v>
      </c>
    </row>
    <row r="176" spans="1:20" s="66" customFormat="1" ht="52.5" customHeight="1" hidden="1">
      <c r="A176" s="65"/>
      <c r="B176" s="51">
        <v>76</v>
      </c>
      <c r="C176" s="51"/>
      <c r="D176" s="47" t="s">
        <v>119</v>
      </c>
      <c r="E176" s="47"/>
      <c r="F176" s="47"/>
      <c r="G176" s="207" t="s">
        <v>176</v>
      </c>
      <c r="H176" s="208">
        <f>H177+H180+H185+H186</f>
        <v>0</v>
      </c>
      <c r="I176" s="208">
        <f>I177+I180+I185</f>
        <v>0</v>
      </c>
      <c r="J176" s="208">
        <f>J178+J179+J180+J181+J182+J183+J184+J185</f>
        <v>0</v>
      </c>
      <c r="K176" s="208">
        <f>K178+K179+K180+K181+K182+K183+K184+K185</f>
        <v>0</v>
      </c>
      <c r="L176" s="208">
        <f>L178+L179+L180+L181+L182+L183+L184+L185+L186</f>
        <v>0</v>
      </c>
      <c r="M176" s="208">
        <f aca="true" t="shared" si="45" ref="M176:S176">M178+M179+M180+M181+M182+M183+M184+M185</f>
        <v>0</v>
      </c>
      <c r="N176" s="208">
        <f t="shared" si="45"/>
        <v>0</v>
      </c>
      <c r="O176" s="208"/>
      <c r="P176" s="208">
        <f t="shared" si="45"/>
        <v>0</v>
      </c>
      <c r="Q176" s="208">
        <f t="shared" si="45"/>
        <v>0</v>
      </c>
      <c r="R176" s="208">
        <f t="shared" si="45"/>
        <v>0</v>
      </c>
      <c r="S176" s="208">
        <f t="shared" si="45"/>
        <v>0</v>
      </c>
      <c r="T176" s="208">
        <f t="shared" si="39"/>
        <v>0</v>
      </c>
    </row>
    <row r="177" spans="1:20" s="66" customFormat="1" ht="52.5" customHeight="1" hidden="1">
      <c r="A177" s="65"/>
      <c r="B177" s="51"/>
      <c r="C177" s="51"/>
      <c r="D177" s="47" t="s">
        <v>120</v>
      </c>
      <c r="E177" s="47"/>
      <c r="F177" s="47"/>
      <c r="G177" s="207" t="s">
        <v>177</v>
      </c>
      <c r="H177" s="208">
        <f>H178+H181+H186+H187+H188</f>
        <v>0</v>
      </c>
      <c r="I177" s="208">
        <f>I178+I181+I186+I187+I188</f>
        <v>0</v>
      </c>
      <c r="J177" s="208">
        <f>J178+J181+J186</f>
        <v>0</v>
      </c>
      <c r="K177" s="208">
        <f>K178+K181+K186</f>
        <v>0</v>
      </c>
      <c r="L177" s="208">
        <f>L178+L181+L186</f>
        <v>0</v>
      </c>
      <c r="M177" s="208">
        <f>M178+M181+M186</f>
        <v>0</v>
      </c>
      <c r="N177" s="208">
        <f>N178+N181+N186</f>
        <v>0</v>
      </c>
      <c r="O177" s="208"/>
      <c r="P177" s="208"/>
      <c r="Q177" s="208">
        <f>Q178+Q181+Q186</f>
        <v>0</v>
      </c>
      <c r="R177" s="208">
        <f>R178+R181+R186</f>
        <v>0</v>
      </c>
      <c r="S177" s="208">
        <f>S178+S181+S186</f>
        <v>0</v>
      </c>
      <c r="T177" s="208">
        <f t="shared" si="39"/>
        <v>0</v>
      </c>
    </row>
    <row r="178" spans="1:20" s="44" customFormat="1" ht="18.75" customHeight="1" hidden="1">
      <c r="A178" s="37"/>
      <c r="B178" s="34"/>
      <c r="C178" s="40" t="s">
        <v>433</v>
      </c>
      <c r="D178" s="40" t="s">
        <v>121</v>
      </c>
      <c r="E178" s="40" t="s">
        <v>252</v>
      </c>
      <c r="F178" s="40" t="s">
        <v>373</v>
      </c>
      <c r="G178" s="204" t="s">
        <v>434</v>
      </c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6">
        <f t="shared" si="39"/>
        <v>0</v>
      </c>
    </row>
    <row r="179" spans="1:20" s="44" customFormat="1" ht="50.25" customHeight="1" hidden="1">
      <c r="A179" s="37"/>
      <c r="B179" s="34"/>
      <c r="C179" s="40" t="s">
        <v>435</v>
      </c>
      <c r="D179" s="40"/>
      <c r="E179" s="40"/>
      <c r="F179" s="40" t="s">
        <v>436</v>
      </c>
      <c r="G179" s="201" t="s">
        <v>437</v>
      </c>
      <c r="H179" s="78"/>
      <c r="I179" s="78">
        <f>H179-L179</f>
        <v>0</v>
      </c>
      <c r="J179" s="78"/>
      <c r="K179" s="78"/>
      <c r="L179" s="78"/>
      <c r="M179" s="78"/>
      <c r="N179" s="78"/>
      <c r="O179" s="78"/>
      <c r="P179" s="78">
        <f aca="true" t="shared" si="46" ref="P179:P185">M179-S179</f>
        <v>0</v>
      </c>
      <c r="Q179" s="78"/>
      <c r="R179" s="78"/>
      <c r="S179" s="78"/>
      <c r="T179" s="76">
        <f t="shared" si="39"/>
        <v>0</v>
      </c>
    </row>
    <row r="180" spans="1:20" s="44" customFormat="1" ht="36" customHeight="1" hidden="1">
      <c r="A180" s="37"/>
      <c r="B180" s="34"/>
      <c r="C180" s="40" t="s">
        <v>438</v>
      </c>
      <c r="D180" s="40"/>
      <c r="E180" s="40"/>
      <c r="F180" s="40" t="s">
        <v>436</v>
      </c>
      <c r="G180" s="201" t="s">
        <v>439</v>
      </c>
      <c r="H180" s="78"/>
      <c r="I180" s="78">
        <f aca="true" t="shared" si="47" ref="I180:I188">H180-L180</f>
        <v>0</v>
      </c>
      <c r="J180" s="78"/>
      <c r="K180" s="78"/>
      <c r="L180" s="78"/>
      <c r="M180" s="78"/>
      <c r="N180" s="78"/>
      <c r="O180" s="78"/>
      <c r="P180" s="78">
        <f t="shared" si="46"/>
        <v>0</v>
      </c>
      <c r="Q180" s="78"/>
      <c r="R180" s="78"/>
      <c r="S180" s="78"/>
      <c r="T180" s="76">
        <f t="shared" si="39"/>
        <v>0</v>
      </c>
    </row>
    <row r="181" spans="1:20" s="44" customFormat="1" ht="20.25" customHeight="1" hidden="1">
      <c r="A181" s="37"/>
      <c r="B181" s="34"/>
      <c r="C181" s="40" t="s">
        <v>440</v>
      </c>
      <c r="D181" s="40" t="s">
        <v>202</v>
      </c>
      <c r="E181" s="40" t="s">
        <v>124</v>
      </c>
      <c r="F181" s="40" t="s">
        <v>436</v>
      </c>
      <c r="G181" s="204" t="s">
        <v>214</v>
      </c>
      <c r="H181" s="78"/>
      <c r="I181" s="78">
        <f t="shared" si="47"/>
        <v>0</v>
      </c>
      <c r="J181" s="78"/>
      <c r="K181" s="78"/>
      <c r="L181" s="78"/>
      <c r="M181" s="78"/>
      <c r="N181" s="78"/>
      <c r="O181" s="78"/>
      <c r="P181" s="78">
        <f t="shared" si="46"/>
        <v>0</v>
      </c>
      <c r="Q181" s="78"/>
      <c r="R181" s="78"/>
      <c r="S181" s="78"/>
      <c r="T181" s="76">
        <f t="shared" si="39"/>
        <v>0</v>
      </c>
    </row>
    <row r="182" spans="1:20" s="44" customFormat="1" ht="48.75" customHeight="1" hidden="1">
      <c r="A182" s="37"/>
      <c r="B182" s="34"/>
      <c r="C182" s="40" t="s">
        <v>441</v>
      </c>
      <c r="D182" s="40"/>
      <c r="E182" s="40"/>
      <c r="F182" s="40" t="s">
        <v>436</v>
      </c>
      <c r="G182" s="201" t="s">
        <v>442</v>
      </c>
      <c r="H182" s="78"/>
      <c r="I182" s="78">
        <f t="shared" si="47"/>
        <v>0</v>
      </c>
      <c r="J182" s="78"/>
      <c r="K182" s="78"/>
      <c r="L182" s="78"/>
      <c r="M182" s="78"/>
      <c r="N182" s="78"/>
      <c r="O182" s="78"/>
      <c r="P182" s="78">
        <f t="shared" si="46"/>
        <v>0</v>
      </c>
      <c r="Q182" s="78"/>
      <c r="R182" s="78"/>
      <c r="S182" s="78"/>
      <c r="T182" s="75">
        <f t="shared" si="39"/>
        <v>0</v>
      </c>
    </row>
    <row r="183" spans="1:20" s="44" customFormat="1" ht="69.75" customHeight="1" hidden="1">
      <c r="A183" s="37"/>
      <c r="B183" s="34"/>
      <c r="C183" s="40" t="s">
        <v>443</v>
      </c>
      <c r="D183" s="40"/>
      <c r="E183" s="40"/>
      <c r="F183" s="40" t="s">
        <v>436</v>
      </c>
      <c r="G183" s="201" t="s">
        <v>444</v>
      </c>
      <c r="H183" s="78"/>
      <c r="I183" s="78">
        <f t="shared" si="47"/>
        <v>0</v>
      </c>
      <c r="J183" s="78"/>
      <c r="K183" s="78"/>
      <c r="L183" s="78"/>
      <c r="M183" s="78"/>
      <c r="N183" s="78"/>
      <c r="O183" s="78"/>
      <c r="P183" s="78">
        <f t="shared" si="46"/>
        <v>0</v>
      </c>
      <c r="Q183" s="78"/>
      <c r="R183" s="78"/>
      <c r="S183" s="78"/>
      <c r="T183" s="75">
        <f t="shared" si="39"/>
        <v>0</v>
      </c>
    </row>
    <row r="184" spans="1:20" s="44" customFormat="1" ht="48" customHeight="1" hidden="1">
      <c r="A184" s="37"/>
      <c r="B184" s="34"/>
      <c r="C184" s="40" t="s">
        <v>445</v>
      </c>
      <c r="D184" s="40"/>
      <c r="E184" s="40"/>
      <c r="F184" s="40" t="s">
        <v>436</v>
      </c>
      <c r="G184" s="201" t="s">
        <v>446</v>
      </c>
      <c r="H184" s="78"/>
      <c r="I184" s="78">
        <f t="shared" si="47"/>
        <v>0</v>
      </c>
      <c r="J184" s="78"/>
      <c r="K184" s="78"/>
      <c r="L184" s="78"/>
      <c r="M184" s="78"/>
      <c r="N184" s="78"/>
      <c r="O184" s="78"/>
      <c r="P184" s="78">
        <f t="shared" si="46"/>
        <v>0</v>
      </c>
      <c r="Q184" s="78"/>
      <c r="R184" s="78"/>
      <c r="S184" s="78"/>
      <c r="T184" s="75">
        <f t="shared" si="39"/>
        <v>0</v>
      </c>
    </row>
    <row r="185" spans="1:20" s="44" customFormat="1" ht="18.75" customHeight="1" hidden="1">
      <c r="A185" s="37"/>
      <c r="B185" s="34"/>
      <c r="C185" s="40" t="s">
        <v>447</v>
      </c>
      <c r="D185" s="40"/>
      <c r="E185" s="40"/>
      <c r="F185" s="40" t="s">
        <v>436</v>
      </c>
      <c r="G185" s="204" t="s">
        <v>448</v>
      </c>
      <c r="H185" s="78"/>
      <c r="I185" s="78">
        <f t="shared" si="47"/>
        <v>0</v>
      </c>
      <c r="J185" s="78"/>
      <c r="K185" s="78"/>
      <c r="L185" s="78"/>
      <c r="M185" s="78"/>
      <c r="N185" s="78"/>
      <c r="O185" s="78"/>
      <c r="P185" s="78">
        <f t="shared" si="46"/>
        <v>0</v>
      </c>
      <c r="Q185" s="78"/>
      <c r="R185" s="78"/>
      <c r="S185" s="78"/>
      <c r="T185" s="75">
        <f t="shared" si="39"/>
        <v>0</v>
      </c>
    </row>
    <row r="186" spans="1:20" s="44" customFormat="1" ht="18.75" customHeight="1" hidden="1">
      <c r="A186" s="37"/>
      <c r="B186" s="34"/>
      <c r="C186" s="40" t="s">
        <v>447</v>
      </c>
      <c r="D186" s="40"/>
      <c r="E186" s="40"/>
      <c r="F186" s="40" t="s">
        <v>436</v>
      </c>
      <c r="G186" s="204" t="s">
        <v>448</v>
      </c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6">
        <f t="shared" si="39"/>
        <v>0</v>
      </c>
    </row>
    <row r="187" spans="1:20" s="44" customFormat="1" ht="48" customHeight="1" hidden="1">
      <c r="A187" s="37"/>
      <c r="B187" s="34"/>
      <c r="C187" s="40" t="s">
        <v>481</v>
      </c>
      <c r="D187" s="40" t="s">
        <v>122</v>
      </c>
      <c r="E187" s="40" t="s">
        <v>123</v>
      </c>
      <c r="F187" s="40" t="s">
        <v>436</v>
      </c>
      <c r="G187" s="204" t="s">
        <v>215</v>
      </c>
      <c r="H187" s="78"/>
      <c r="I187" s="78">
        <f t="shared" si="47"/>
        <v>0</v>
      </c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6">
        <f t="shared" si="39"/>
        <v>0</v>
      </c>
    </row>
    <row r="188" spans="1:20" s="44" customFormat="1" ht="48" customHeight="1" hidden="1">
      <c r="A188" s="37"/>
      <c r="B188" s="34"/>
      <c r="C188" s="40"/>
      <c r="D188" s="40" t="s">
        <v>122</v>
      </c>
      <c r="E188" s="40" t="s">
        <v>123</v>
      </c>
      <c r="F188" s="40" t="s">
        <v>436</v>
      </c>
      <c r="G188" s="204" t="s">
        <v>215</v>
      </c>
      <c r="H188" s="78"/>
      <c r="I188" s="78">
        <f t="shared" si="47"/>
        <v>0</v>
      </c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6">
        <f t="shared" si="39"/>
        <v>0</v>
      </c>
    </row>
    <row r="189" spans="1:20" s="66" customFormat="1" ht="33.75" customHeight="1">
      <c r="A189" s="65"/>
      <c r="B189" s="32"/>
      <c r="C189" s="32"/>
      <c r="D189" s="81"/>
      <c r="E189" s="81"/>
      <c r="F189" s="82"/>
      <c r="G189" s="83" t="s">
        <v>324</v>
      </c>
      <c r="H189" s="84">
        <f>H12+H25+H80+H102+H162+H168+H176</f>
        <v>200000</v>
      </c>
      <c r="I189" s="84">
        <f>I12+I25+I80+I102+I162+I168+I176</f>
        <v>200000</v>
      </c>
      <c r="J189" s="84">
        <f>J12+J25+J80+J102+J162+J168+J176</f>
        <v>150000</v>
      </c>
      <c r="K189" s="84">
        <f>K12+K25+K80+K102+K162+K168+K176</f>
        <v>10000</v>
      </c>
      <c r="L189" s="84">
        <f>L12+L25+L80+L102+L162+L168+L176</f>
        <v>0</v>
      </c>
      <c r="M189" s="84">
        <f>M12+M25+M80+M102+M162+M168+M176+M171</f>
        <v>0</v>
      </c>
      <c r="N189" s="84">
        <f>N12+N25+N80+N102+N162+N168+N176+N171</f>
        <v>0</v>
      </c>
      <c r="O189" s="84">
        <f>O12+O25+O80+O102+O162+O168+O176+O171</f>
        <v>0</v>
      </c>
      <c r="P189" s="84">
        <f>P12+P25+P80+P102+P162+P168+P176</f>
        <v>0</v>
      </c>
      <c r="Q189" s="84">
        <f>Q12+Q25+Q80+Q102+Q162+Q168+Q176+Q171</f>
        <v>0</v>
      </c>
      <c r="R189" s="84">
        <f>R12+R25+R80+R102+R162+R168+R176+R171</f>
        <v>0</v>
      </c>
      <c r="S189" s="84">
        <f>S12+S25+S80+S102+S162+S168+S176+S171</f>
        <v>0</v>
      </c>
      <c r="T189" s="85">
        <f t="shared" si="39"/>
        <v>200000</v>
      </c>
    </row>
    <row r="191" spans="2:20" ht="23.25" customHeight="1"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</row>
    <row r="192" spans="2:20" ht="18.75" customHeight="1"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</row>
    <row r="194" spans="2:5" ht="12.75">
      <c r="B194" s="45" t="s">
        <v>337</v>
      </c>
      <c r="C194" s="45"/>
      <c r="D194" s="46"/>
      <c r="E194" s="46"/>
    </row>
  </sheetData>
  <sheetProtection/>
  <mergeCells count="30">
    <mergeCell ref="B7:B10"/>
    <mergeCell ref="B4:T4"/>
    <mergeCell ref="J8:K8"/>
    <mergeCell ref="T7:T10"/>
    <mergeCell ref="Q9:Q10"/>
    <mergeCell ref="F7:F10"/>
    <mergeCell ref="D6:F6"/>
    <mergeCell ref="D5:F5"/>
    <mergeCell ref="C7:C10"/>
    <mergeCell ref="E7:E10"/>
    <mergeCell ref="D3:T3"/>
    <mergeCell ref="Q2:T2"/>
    <mergeCell ref="B191:T191"/>
    <mergeCell ref="B192:T192"/>
    <mergeCell ref="R9:R10"/>
    <mergeCell ref="S8:S10"/>
    <mergeCell ref="I8:I10"/>
    <mergeCell ref="J9:J10"/>
    <mergeCell ref="K9:K10"/>
    <mergeCell ref="D7:D10"/>
    <mergeCell ref="G7:G10"/>
    <mergeCell ref="M8:M10"/>
    <mergeCell ref="Q8:R8"/>
    <mergeCell ref="H7:L7"/>
    <mergeCell ref="L8:L10"/>
    <mergeCell ref="M7:S7"/>
    <mergeCell ref="P8:P10"/>
    <mergeCell ref="H8:H10"/>
    <mergeCell ref="N8:N10"/>
    <mergeCell ref="O8:O10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tabSelected="1" zoomScale="75" zoomScaleNormal="75" zoomScalePageLayoutView="0" workbookViewId="0" topLeftCell="G1">
      <selection activeCell="Q4" sqref="Q4"/>
    </sheetView>
  </sheetViews>
  <sheetFormatPr defaultColWidth="9.16015625" defaultRowHeight="12.75"/>
  <cols>
    <col min="1" max="1" width="0" style="2" hidden="1" customWidth="1"/>
    <col min="2" max="2" width="12" style="15" hidden="1" customWidth="1"/>
    <col min="3" max="3" width="13.5" style="15" customWidth="1"/>
    <col min="4" max="4" width="12" style="15" customWidth="1"/>
    <col min="5" max="5" width="11.83203125" style="15" customWidth="1"/>
    <col min="6" max="6" width="47.33203125" style="15" customWidth="1"/>
    <col min="7" max="10" width="12.66015625" style="15" customWidth="1"/>
    <col min="11" max="11" width="12.83203125" style="15" customWidth="1"/>
    <col min="12" max="14" width="13" style="15" customWidth="1"/>
    <col min="15" max="15" width="13.33203125" style="15" customWidth="1"/>
    <col min="16" max="18" width="13.16015625" style="15" customWidth="1"/>
    <col min="19" max="16384" width="9.16015625" style="15" customWidth="1"/>
  </cols>
  <sheetData>
    <row r="2" spans="2:18" ht="64.5" customHeight="1">
      <c r="B2" s="2"/>
      <c r="C2" s="2"/>
      <c r="D2" s="2"/>
      <c r="E2" s="2"/>
      <c r="F2" s="14"/>
      <c r="G2" s="14"/>
      <c r="H2" s="14"/>
      <c r="I2" s="14"/>
      <c r="J2" s="14"/>
      <c r="K2" s="14"/>
      <c r="L2" s="14"/>
      <c r="M2" s="14"/>
      <c r="N2" s="225" t="s">
        <v>484</v>
      </c>
      <c r="O2" s="225"/>
      <c r="P2" s="225"/>
      <c r="Q2" s="225"/>
      <c r="R2" s="225"/>
    </row>
    <row r="3" spans="2:18" ht="25.5" customHeight="1">
      <c r="B3" s="2"/>
      <c r="C3" s="2"/>
      <c r="D3" s="2"/>
      <c r="E3" s="2"/>
      <c r="F3" s="247"/>
      <c r="G3" s="247"/>
      <c r="H3" s="247"/>
      <c r="I3" s="247"/>
      <c r="J3" s="247"/>
      <c r="K3" s="247"/>
      <c r="L3" s="247"/>
      <c r="M3" s="247"/>
      <c r="N3" s="248"/>
      <c r="O3" s="90"/>
      <c r="P3" s="90"/>
      <c r="Q3" s="90"/>
      <c r="R3" s="90"/>
    </row>
    <row r="4" spans="2:18" ht="16.5" customHeight="1">
      <c r="B4" s="2"/>
      <c r="C4" s="2"/>
      <c r="D4" s="2"/>
      <c r="E4" s="2"/>
      <c r="F4" s="246" t="s">
        <v>40</v>
      </c>
      <c r="G4" s="246"/>
      <c r="H4" s="246"/>
      <c r="I4" s="246"/>
      <c r="J4" s="246"/>
      <c r="K4" s="246"/>
      <c r="L4" s="246"/>
      <c r="M4" s="246"/>
      <c r="N4" s="246"/>
      <c r="O4" s="1"/>
      <c r="P4" s="1"/>
      <c r="Q4" s="1"/>
      <c r="R4" s="1"/>
    </row>
    <row r="5" spans="2:22" ht="27" customHeight="1">
      <c r="B5" s="4"/>
      <c r="C5" s="243">
        <v>25313200000</v>
      </c>
      <c r="D5" s="244"/>
      <c r="E5" s="16"/>
      <c r="F5" s="246"/>
      <c r="G5" s="246"/>
      <c r="H5" s="246"/>
      <c r="I5" s="246"/>
      <c r="J5" s="246"/>
      <c r="K5" s="246"/>
      <c r="L5" s="246"/>
      <c r="M5" s="246"/>
      <c r="N5" s="246"/>
      <c r="O5" s="2"/>
      <c r="P5" s="2"/>
      <c r="Q5" s="2"/>
      <c r="R5" s="17"/>
      <c r="S5" s="14"/>
      <c r="T5" s="14"/>
      <c r="U5" s="14"/>
      <c r="V5" s="14"/>
    </row>
    <row r="6" spans="2:22" ht="12.75" customHeight="1">
      <c r="B6" s="4"/>
      <c r="C6" s="245" t="s">
        <v>418</v>
      </c>
      <c r="D6" s="245"/>
      <c r="E6" s="16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  <c r="Q6" s="2"/>
      <c r="R6" s="31" t="s">
        <v>338</v>
      </c>
      <c r="S6" s="14"/>
      <c r="T6" s="14"/>
      <c r="U6" s="14"/>
      <c r="V6" s="14"/>
    </row>
    <row r="7" spans="1:22" ht="30.75" customHeight="1">
      <c r="A7" s="18"/>
      <c r="B7" s="227" t="s">
        <v>457</v>
      </c>
      <c r="C7" s="227" t="s">
        <v>30</v>
      </c>
      <c r="D7" s="227" t="s">
        <v>43</v>
      </c>
      <c r="E7" s="227" t="s">
        <v>44</v>
      </c>
      <c r="F7" s="238" t="s">
        <v>34</v>
      </c>
      <c r="G7" s="221" t="s">
        <v>296</v>
      </c>
      <c r="H7" s="221"/>
      <c r="I7" s="221"/>
      <c r="J7" s="237"/>
      <c r="K7" s="220" t="s">
        <v>297</v>
      </c>
      <c r="L7" s="221"/>
      <c r="M7" s="221"/>
      <c r="N7" s="221"/>
      <c r="O7" s="218" t="s">
        <v>298</v>
      </c>
      <c r="P7" s="218"/>
      <c r="Q7" s="218"/>
      <c r="R7" s="218"/>
      <c r="S7" s="14"/>
      <c r="T7" s="14"/>
      <c r="U7" s="14"/>
      <c r="V7" s="14"/>
    </row>
    <row r="8" spans="1:22" ht="28.5" customHeight="1">
      <c r="A8" s="19"/>
      <c r="B8" s="228"/>
      <c r="C8" s="228"/>
      <c r="D8" s="228"/>
      <c r="E8" s="228"/>
      <c r="F8" s="240"/>
      <c r="G8" s="238" t="s">
        <v>304</v>
      </c>
      <c r="H8" s="241" t="s">
        <v>305</v>
      </c>
      <c r="I8" s="242"/>
      <c r="J8" s="238" t="s">
        <v>306</v>
      </c>
      <c r="K8" s="238" t="s">
        <v>304</v>
      </c>
      <c r="L8" s="241" t="s">
        <v>305</v>
      </c>
      <c r="M8" s="242"/>
      <c r="N8" s="238" t="s">
        <v>306</v>
      </c>
      <c r="O8" s="238" t="s">
        <v>304</v>
      </c>
      <c r="P8" s="241" t="s">
        <v>305</v>
      </c>
      <c r="Q8" s="242"/>
      <c r="R8" s="238" t="s">
        <v>306</v>
      </c>
      <c r="S8" s="14"/>
      <c r="T8" s="14"/>
      <c r="U8" s="14"/>
      <c r="V8" s="14"/>
    </row>
    <row r="9" spans="1:22" ht="92.25" customHeight="1">
      <c r="A9" s="43"/>
      <c r="B9" s="229"/>
      <c r="C9" s="229"/>
      <c r="D9" s="229"/>
      <c r="E9" s="229"/>
      <c r="F9" s="239"/>
      <c r="G9" s="239"/>
      <c r="H9" s="72" t="s">
        <v>222</v>
      </c>
      <c r="I9" s="72" t="s">
        <v>417</v>
      </c>
      <c r="J9" s="239"/>
      <c r="K9" s="239"/>
      <c r="L9" s="72" t="s">
        <v>222</v>
      </c>
      <c r="M9" s="72" t="s">
        <v>417</v>
      </c>
      <c r="N9" s="239"/>
      <c r="O9" s="239"/>
      <c r="P9" s="72" t="s">
        <v>222</v>
      </c>
      <c r="Q9" s="72" t="s">
        <v>417</v>
      </c>
      <c r="R9" s="239"/>
      <c r="S9" s="14"/>
      <c r="T9" s="14"/>
      <c r="U9" s="14"/>
      <c r="V9" s="14"/>
    </row>
    <row r="10" spans="1:18" s="175" customFormat="1" ht="55.5" customHeight="1">
      <c r="A10" s="170"/>
      <c r="B10" s="185"/>
      <c r="C10" s="185" t="s">
        <v>52</v>
      </c>
      <c r="D10" s="185"/>
      <c r="E10" s="185"/>
      <c r="F10" s="186" t="s">
        <v>178</v>
      </c>
      <c r="G10" s="187"/>
      <c r="H10" s="187"/>
      <c r="I10" s="187"/>
      <c r="J10" s="187">
        <f>G10+H10</f>
        <v>0</v>
      </c>
      <c r="K10" s="187"/>
      <c r="L10" s="187"/>
      <c r="M10" s="187"/>
      <c r="N10" s="188">
        <f>K10+L10</f>
        <v>0</v>
      </c>
      <c r="O10" s="188">
        <f>G10+K10</f>
        <v>0</v>
      </c>
      <c r="P10" s="188">
        <f>H10+L10</f>
        <v>0</v>
      </c>
      <c r="Q10" s="188">
        <f>I10+M10</f>
        <v>0</v>
      </c>
      <c r="R10" s="188">
        <f>O10+P10</f>
        <v>0</v>
      </c>
    </row>
    <row r="11" spans="1:18" s="175" customFormat="1" ht="63" customHeight="1">
      <c r="A11" s="170"/>
      <c r="B11" s="185"/>
      <c r="C11" s="185" t="s">
        <v>53</v>
      </c>
      <c r="D11" s="185"/>
      <c r="E11" s="185"/>
      <c r="F11" s="186" t="s">
        <v>178</v>
      </c>
      <c r="G11" s="187"/>
      <c r="H11" s="187"/>
      <c r="I11" s="187"/>
      <c r="J11" s="187"/>
      <c r="K11" s="187"/>
      <c r="L11" s="187"/>
      <c r="M11" s="187"/>
      <c r="N11" s="188"/>
      <c r="O11" s="188"/>
      <c r="P11" s="188"/>
      <c r="Q11" s="188"/>
      <c r="R11" s="188"/>
    </row>
    <row r="12" spans="1:18" s="73" customFormat="1" ht="60" customHeight="1">
      <c r="A12" s="189"/>
      <c r="B12" s="190">
        <v>250911</v>
      </c>
      <c r="C12" s="191" t="s">
        <v>168</v>
      </c>
      <c r="D12" s="190">
        <v>8831</v>
      </c>
      <c r="E12" s="191" t="s">
        <v>326</v>
      </c>
      <c r="F12" s="209" t="s">
        <v>421</v>
      </c>
      <c r="G12" s="192"/>
      <c r="H12" s="192">
        <v>84360</v>
      </c>
      <c r="I12" s="192"/>
      <c r="J12" s="192">
        <f>G12+H12</f>
        <v>84360</v>
      </c>
      <c r="K12" s="192"/>
      <c r="L12" s="192"/>
      <c r="M12" s="192"/>
      <c r="N12" s="192"/>
      <c r="O12" s="192">
        <f>G12+K12</f>
        <v>0</v>
      </c>
      <c r="P12" s="192">
        <f>H12+L12</f>
        <v>84360</v>
      </c>
      <c r="Q12" s="192"/>
      <c r="R12" s="192">
        <f>O12+P12</f>
        <v>84360</v>
      </c>
    </row>
    <row r="13" spans="1:18" s="73" customFormat="1" ht="72.75" customHeight="1">
      <c r="A13" s="189"/>
      <c r="B13" s="190">
        <v>250912</v>
      </c>
      <c r="C13" s="191" t="s">
        <v>169</v>
      </c>
      <c r="D13" s="190">
        <v>8832</v>
      </c>
      <c r="E13" s="191" t="s">
        <v>326</v>
      </c>
      <c r="F13" s="209" t="s">
        <v>422</v>
      </c>
      <c r="G13" s="193"/>
      <c r="H13" s="193"/>
      <c r="I13" s="193"/>
      <c r="J13" s="193"/>
      <c r="K13" s="193"/>
      <c r="L13" s="193">
        <v>-84360</v>
      </c>
      <c r="M13" s="193"/>
      <c r="N13" s="192">
        <f>K13+L13</f>
        <v>-84360</v>
      </c>
      <c r="O13" s="192">
        <f>G13+K13</f>
        <v>0</v>
      </c>
      <c r="P13" s="192">
        <f>H13+L13</f>
        <v>-84360</v>
      </c>
      <c r="Q13" s="192"/>
      <c r="R13" s="192">
        <f>O13+P13</f>
        <v>-84360</v>
      </c>
    </row>
    <row r="14" spans="1:18" s="175" customFormat="1" ht="31.5" customHeight="1">
      <c r="A14" s="170"/>
      <c r="B14" s="171"/>
      <c r="C14" s="171"/>
      <c r="D14" s="171"/>
      <c r="E14" s="172"/>
      <c r="F14" s="173" t="s">
        <v>324</v>
      </c>
      <c r="G14" s="174"/>
      <c r="H14" s="174">
        <v>84360</v>
      </c>
      <c r="I14" s="174">
        <f aca="true" t="shared" si="0" ref="I14:Q14">SUM(I10)</f>
        <v>0</v>
      </c>
      <c r="J14" s="174">
        <v>84360</v>
      </c>
      <c r="K14" s="174">
        <f t="shared" si="0"/>
        <v>0</v>
      </c>
      <c r="L14" s="174">
        <v>-84360</v>
      </c>
      <c r="M14" s="174">
        <f t="shared" si="0"/>
        <v>0</v>
      </c>
      <c r="N14" s="174">
        <v>-84360</v>
      </c>
      <c r="O14" s="174"/>
      <c r="P14" s="174">
        <f t="shared" si="0"/>
        <v>0</v>
      </c>
      <c r="Q14" s="174">
        <f t="shared" si="0"/>
        <v>0</v>
      </c>
      <c r="R14" s="174"/>
    </row>
    <row r="16" spans="1:18" s="5" customFormat="1" ht="9" customHeight="1">
      <c r="A16" s="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</row>
    <row r="17" spans="1:18" s="5" customFormat="1" ht="26.25" customHeight="1">
      <c r="A17" s="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</row>
    <row r="19" spans="2:4" ht="12.75">
      <c r="B19" s="46"/>
      <c r="C19" s="46"/>
      <c r="D19" s="46"/>
    </row>
  </sheetData>
  <sheetProtection/>
  <mergeCells count="24">
    <mergeCell ref="C5:D5"/>
    <mergeCell ref="C6:D6"/>
    <mergeCell ref="N2:R2"/>
    <mergeCell ref="F4:N5"/>
    <mergeCell ref="F3:N3"/>
    <mergeCell ref="R8:R9"/>
    <mergeCell ref="O7:R7"/>
    <mergeCell ref="H8:I8"/>
    <mergeCell ref="B7:B9"/>
    <mergeCell ref="E7:E9"/>
    <mergeCell ref="P8:Q8"/>
    <mergeCell ref="G8:G9"/>
    <mergeCell ref="L8:M8"/>
    <mergeCell ref="O8:O9"/>
    <mergeCell ref="B17:R17"/>
    <mergeCell ref="B16:R16"/>
    <mergeCell ref="D7:D9"/>
    <mergeCell ref="C7:C9"/>
    <mergeCell ref="G7:J7"/>
    <mergeCell ref="K7:N7"/>
    <mergeCell ref="N8:N9"/>
    <mergeCell ref="J8:J9"/>
    <mergeCell ref="F7:F9"/>
    <mergeCell ref="K8:K9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2020-12-24T13:30:30Z</cp:lastPrinted>
  <dcterms:created xsi:type="dcterms:W3CDTF">2014-01-17T10:52:16Z</dcterms:created>
  <dcterms:modified xsi:type="dcterms:W3CDTF">2020-12-24T13:30:31Z</dcterms:modified>
  <cp:category/>
  <cp:version/>
  <cp:contentType/>
  <cp:contentStatus/>
</cp:coreProperties>
</file>